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585" windowWidth="15120" windowHeight="7530" activeTab="1"/>
  </bookViews>
  <sheets>
    <sheet name="244 местный" sheetId="32" r:id="rId1"/>
    <sheet name="244 субв" sheetId="33" r:id="rId2"/>
    <sheet name="244 собст" sheetId="34" r:id="rId3"/>
  </sheets>
  <definedNames>
    <definedName name="_xlnm.Print_Area" localSheetId="0">'244 местный'!$A$1:$M$117</definedName>
  </definedNames>
  <calcPr calcId="145621"/>
</workbook>
</file>

<file path=xl/calcChain.xml><?xml version="1.0" encoding="utf-8"?>
<calcChain xmlns="http://schemas.openxmlformats.org/spreadsheetml/2006/main">
  <c r="J29" i="33" l="1"/>
  <c r="I29" i="33"/>
  <c r="H29" i="33"/>
  <c r="J113" i="32"/>
  <c r="I113" i="32"/>
  <c r="H112" i="32"/>
  <c r="H113" i="32" s="1"/>
  <c r="E103" i="32"/>
  <c r="F103" i="32"/>
  <c r="G103" i="32"/>
  <c r="J83" i="32"/>
  <c r="I83" i="32"/>
  <c r="H82" i="32"/>
  <c r="H83" i="32" s="1"/>
  <c r="H52" i="32" l="1"/>
  <c r="H47" i="32" l="1"/>
  <c r="C34" i="32" l="1"/>
  <c r="F34" i="32"/>
  <c r="I34" i="32"/>
  <c r="J72" i="32" l="1"/>
  <c r="H72" i="32"/>
  <c r="H69" i="32"/>
  <c r="H20" i="32" l="1"/>
  <c r="F9" i="32"/>
  <c r="G8" i="34" l="1"/>
  <c r="F8" i="34"/>
  <c r="E8" i="34"/>
  <c r="G29" i="34" l="1"/>
  <c r="F29" i="34"/>
  <c r="E29" i="34"/>
  <c r="J18" i="34"/>
  <c r="I18" i="34"/>
  <c r="H18" i="34"/>
  <c r="J19" i="34" l="1"/>
  <c r="J20" i="34" s="1"/>
  <c r="I19" i="34"/>
  <c r="I20" i="34" s="1"/>
  <c r="H19" i="34"/>
  <c r="H20" i="34" s="1"/>
  <c r="E19" i="33" l="1"/>
  <c r="F19" i="33"/>
  <c r="G19" i="33"/>
  <c r="J8" i="33" l="1"/>
  <c r="I8" i="33"/>
  <c r="H8" i="33"/>
  <c r="J58" i="32" l="1"/>
  <c r="I58" i="32" l="1"/>
  <c r="H58" i="32"/>
  <c r="H70" i="32"/>
  <c r="H66" i="32"/>
  <c r="J93" i="32" l="1"/>
  <c r="I93" i="32"/>
  <c r="H92" i="32"/>
  <c r="H93" i="32" s="1"/>
  <c r="J67" i="32" l="1"/>
  <c r="J68" i="32"/>
  <c r="H67" i="32"/>
  <c r="H68" i="32"/>
  <c r="J65" i="32"/>
  <c r="H65" i="32"/>
  <c r="K37" i="32"/>
  <c r="H37" i="32"/>
  <c r="E37" i="32"/>
  <c r="K36" i="32"/>
  <c r="H36" i="32"/>
  <c r="E36" i="32"/>
  <c r="H34" i="32" l="1"/>
  <c r="H39" i="32" s="1"/>
  <c r="E34" i="32"/>
  <c r="E39" i="32" s="1"/>
  <c r="K34" i="32"/>
  <c r="K39" i="32" s="1"/>
  <c r="H73" i="32"/>
  <c r="I73" i="32"/>
  <c r="J73" i="32"/>
  <c r="K28" i="32" l="1"/>
  <c r="K27" i="32"/>
  <c r="I25" i="32"/>
  <c r="K24" i="32"/>
  <c r="K23" i="32"/>
  <c r="I21" i="32"/>
  <c r="K20" i="32"/>
  <c r="K18" i="32" s="1"/>
  <c r="I18" i="32"/>
  <c r="H28" i="32"/>
  <c r="H27" i="32"/>
  <c r="F25" i="32"/>
  <c r="H24" i="32"/>
  <c r="H23" i="32"/>
  <c r="F21" i="32"/>
  <c r="H18" i="32"/>
  <c r="F18" i="32"/>
  <c r="E28" i="32"/>
  <c r="E27" i="32"/>
  <c r="K25" i="32" l="1"/>
  <c r="E25" i="32"/>
  <c r="H25" i="32"/>
  <c r="K21" i="32"/>
  <c r="H21" i="32"/>
  <c r="H29" i="32" s="1"/>
  <c r="K29" i="32" l="1"/>
  <c r="E24" i="32"/>
  <c r="E23" i="32"/>
  <c r="E20" i="32"/>
  <c r="E18" i="32" s="1"/>
  <c r="I9" i="32"/>
  <c r="L9" i="32"/>
  <c r="L10" i="32"/>
  <c r="I10" i="32"/>
  <c r="I11" i="32" l="1"/>
  <c r="E21" i="32"/>
  <c r="E29" i="32" s="1"/>
  <c r="L11" i="32"/>
  <c r="C21" i="32" l="1"/>
  <c r="C25" i="32"/>
  <c r="F10" i="32" l="1"/>
  <c r="C18" i="32" l="1"/>
  <c r="F11" i="32" l="1"/>
</calcChain>
</file>

<file path=xl/sharedStrings.xml><?xml version="1.0" encoding="utf-8"?>
<sst xmlns="http://schemas.openxmlformats.org/spreadsheetml/2006/main" count="408" uniqueCount="119">
  <si>
    <t>Наименование расходов</t>
  </si>
  <si>
    <t>Количество платежей в год</t>
  </si>
  <si>
    <t>Стоимость за единицу, руб</t>
  </si>
  <si>
    <t>Абонентская плата за номер</t>
  </si>
  <si>
    <t>Услуги интернет-провайдеров</t>
  </si>
  <si>
    <t>Итого</t>
  </si>
  <si>
    <t>№ п/п</t>
  </si>
  <si>
    <t>1</t>
  </si>
  <si>
    <t>2</t>
  </si>
  <si>
    <t>3</t>
  </si>
  <si>
    <t>4</t>
  </si>
  <si>
    <t>7</t>
  </si>
  <si>
    <t>Код получателя средств</t>
  </si>
  <si>
    <t xml:space="preserve">Источник финансового обеспечения: </t>
  </si>
  <si>
    <t>Субсидии на финансовое обеспечение выполнения муниципального задания</t>
  </si>
  <si>
    <t>х</t>
  </si>
  <si>
    <t>Количество номеров</t>
  </si>
  <si>
    <t>Сумма, руб (гр.3*гр.4*гр.5)</t>
  </si>
  <si>
    <t>объект</t>
  </si>
  <si>
    <t>количество работ (услуг)</t>
  </si>
  <si>
    <t>стоимость работ (услуг), руб.</t>
  </si>
  <si>
    <t>количество договоров</t>
  </si>
  <si>
    <t>Размер потребления ресурсов</t>
  </si>
  <si>
    <t>тариф (с учетом НДС), руб.</t>
  </si>
  <si>
    <t>электроснабжение, всего</t>
  </si>
  <si>
    <t>в том числе по объектам</t>
  </si>
  <si>
    <t>теплоснабжение всего</t>
  </si>
  <si>
    <t>горячее водоснабжение всего</t>
  </si>
  <si>
    <t>холодное водоснабжение всего</t>
  </si>
  <si>
    <t>приобретение неисключительных прав</t>
  </si>
  <si>
    <t>санминимум</t>
  </si>
  <si>
    <t>5</t>
  </si>
  <si>
    <t>6</t>
  </si>
  <si>
    <t>8</t>
  </si>
  <si>
    <t>Обслуживание сайта</t>
  </si>
  <si>
    <t>Дезинфекция, дезинсекция, дератизация</t>
  </si>
  <si>
    <t>Обслуживание УУТЭ</t>
  </si>
  <si>
    <t>Обслуживание АПС</t>
  </si>
  <si>
    <t>Испытание электроустановок</t>
  </si>
  <si>
    <t>Акарицидная обработка территории</t>
  </si>
  <si>
    <t>на 2020 год</t>
  </si>
  <si>
    <t>на 2021 год</t>
  </si>
  <si>
    <t>на 2022 год</t>
  </si>
  <si>
    <t>2021 год</t>
  </si>
  <si>
    <t>2022 год</t>
  </si>
  <si>
    <t>Сумма, руб (гр.3*гр.7*гр.8)</t>
  </si>
  <si>
    <t>Сумма, руб (гр.3*гр.10*гр.11)</t>
  </si>
  <si>
    <t>Сумма, руб (гр.3*гр.4)</t>
  </si>
  <si>
    <t>Сумма, руб (гр.6*гр.7)</t>
  </si>
  <si>
    <t>Сумма, руб (гр.9*гр.10)</t>
  </si>
  <si>
    <t>количество услуг</t>
  </si>
  <si>
    <t>стоимость работ (услуг) за единицу, руб.</t>
  </si>
  <si>
    <t xml:space="preserve">медицинский осмотр </t>
  </si>
  <si>
    <t>276 0701 0510180590 244 342 40</t>
  </si>
  <si>
    <t>приобретение продуктов питания для льготной категории детей (50 %)</t>
  </si>
  <si>
    <t>количество детей</t>
  </si>
  <si>
    <t>стоимость питания на 1 ребенка, руб.(в год)</t>
  </si>
  <si>
    <t>стоимость питания, руб.</t>
  </si>
  <si>
    <t>216 0701 0510180590 244 221 40</t>
  </si>
  <si>
    <t>216 0701 0510180590 244 223 40</t>
  </si>
  <si>
    <t>с.Рудная Пристань,ул.Шахтерская 5,а</t>
  </si>
  <si>
    <t>в том числе по объектам с.Рудная Пристань,ул.Шахтерская,5а</t>
  </si>
  <si>
    <t>216 0701 0510180590 244 225 40</t>
  </si>
  <si>
    <t>с.Рудная Пристань,ул.Шахтерская,5а</t>
  </si>
  <si>
    <t xml:space="preserve"> Огнезащитное покрытие чердачных помещений</t>
  </si>
  <si>
    <t>Обслуживание системы видеонаблюдения</t>
  </si>
  <si>
    <t>Обслуживание 1С</t>
  </si>
  <si>
    <t>216 0701 0510180590 244 342 40</t>
  </si>
  <si>
    <t>216 0701 0510193070 244 226 40</t>
  </si>
  <si>
    <t>216 0701 0510193070 244 346 40</t>
  </si>
  <si>
    <t>216 0701 0510193070 244 310 40</t>
  </si>
  <si>
    <t>216 0701 0510180590 244 226 40</t>
  </si>
  <si>
    <t>приобретение неисключительных прав 1С</t>
  </si>
  <si>
    <t xml:space="preserve">216 0701 0000000000 244 342 28   </t>
  </si>
  <si>
    <t xml:space="preserve"> </t>
  </si>
  <si>
    <t>Источник финансового обеспечения: поступления от оказания услуг (выполнения работ) на платной основе и от иной приносящей доход деятельности</t>
  </si>
  <si>
    <t xml:space="preserve">216 0701 0000000000 244 342 23   </t>
  </si>
  <si>
    <t>питание сотрудников</t>
  </si>
  <si>
    <t xml:space="preserve">216 0701 0000000000 244 346 28   </t>
  </si>
  <si>
    <t>приобретение строительных материалов</t>
  </si>
  <si>
    <t>216 0701 0510180590 244 344 40</t>
  </si>
  <si>
    <t xml:space="preserve"> Расчет (обоснование) расходов на закупку товаров, работ, услуг </t>
  </si>
  <si>
    <t xml:space="preserve"> Расчет (обоснование) расходов на оплату коммунальных услуг</t>
  </si>
  <si>
    <t xml:space="preserve"> Расчет (обоснование) расходов на оплату услуг связи</t>
  </si>
  <si>
    <t xml:space="preserve"> Расчет (обоснование) расходов на оплату работ, услуг по содержанию имущества</t>
  </si>
  <si>
    <t xml:space="preserve"> Расчет (обоснование) расходов на оплату прочих работ, услуг</t>
  </si>
  <si>
    <t xml:space="preserve"> Расчет (обоснование) расходов на приобретение материальных запасов</t>
  </si>
  <si>
    <t xml:space="preserve"> Расчет (обоснование) расходов на приобретение продуктов питания</t>
  </si>
  <si>
    <t xml:space="preserve"> Расчет (обоснование) расходов на приобретение строительных материалов</t>
  </si>
  <si>
    <t xml:space="preserve"> Расчет (обоснование) расходов на приобретение основных средств</t>
  </si>
  <si>
    <t>канцелярские принадлежности</t>
  </si>
  <si>
    <t xml:space="preserve">приобретение продуктов питания </t>
  </si>
  <si>
    <t>количество,чел.</t>
  </si>
  <si>
    <t>2023 год</t>
  </si>
  <si>
    <t>на 2023 год</t>
  </si>
  <si>
    <t>январь - июнь  Гкал</t>
  </si>
  <si>
    <t>июль-декабрь  Гкал</t>
  </si>
  <si>
    <t>январь - июнь  куб. м</t>
  </si>
  <si>
    <t>июль-декабрь  куб.м</t>
  </si>
  <si>
    <t>Вывоз ТКО куб.м</t>
  </si>
  <si>
    <t>Ремонт ОПС</t>
  </si>
  <si>
    <t>спортивно-игровое оборудование</t>
  </si>
  <si>
    <t>216 0701 0510180590 247 223 40</t>
  </si>
  <si>
    <t>Смарт и др.</t>
  </si>
  <si>
    <t>Испытание пожарных лестниц</t>
  </si>
  <si>
    <t>Заправка огнетушителей</t>
  </si>
  <si>
    <t>9</t>
  </si>
  <si>
    <t>10</t>
  </si>
  <si>
    <t>Заправка картриджей</t>
  </si>
  <si>
    <t>приобретение хозяйственных материалов</t>
  </si>
  <si>
    <t>Испытание работоспособности сетей внутреннего и наружного противопожарного водопровода</t>
  </si>
  <si>
    <t>Перекатка рукавов пожарных кранов</t>
  </si>
  <si>
    <t>11</t>
  </si>
  <si>
    <t>216 0701 0510180590 244 310 40</t>
  </si>
  <si>
    <t>мебель для детей (кровати)</t>
  </si>
  <si>
    <t xml:space="preserve"> Расчет (обоснование) расходов на приобретение мягкого инвентаря</t>
  </si>
  <si>
    <t>216 0701 0510180590 244 345 40</t>
  </si>
  <si>
    <t xml:space="preserve"> Расчет (обоснование) расходов  на приобретение материальных запасов</t>
  </si>
  <si>
    <t>приобретение мягкого инвентаря (одеяла,подушки)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</si>
</sst>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0.000"/>
    <numFmt numFmtId="167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4" fontId="7" fillId="0" borderId="0" applyFont="0" applyFill="0" applyBorder="0" applyAlignment="0" applyProtection="0"/>
  </cellStyleXfs>
  <cellXfs count="127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right" vertical="top" wrapText="1"/>
    </xf>
    <xf numFmtId="0" fontId="3" fillId="0" borderId="3" xfId="0" applyFont="1" applyBorder="1" applyAlignment="1"/>
    <xf numFmtId="0" fontId="3" fillId="0" borderId="0" xfId="0" applyFont="1" applyBorder="1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164" fontId="2" fillId="2" borderId="1" xfId="2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164" fontId="2" fillId="0" borderId="1" xfId="2" applyFont="1" applyFill="1" applyBorder="1" applyAlignment="1">
      <alignment wrapText="1"/>
    </xf>
    <xf numFmtId="0" fontId="0" fillId="0" borderId="0" xfId="0" applyFill="1"/>
    <xf numFmtId="0" fontId="1" fillId="2" borderId="1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" fillId="2" borderId="6" xfId="0" applyFont="1" applyFill="1" applyBorder="1" applyAlignment="1">
      <alignment wrapText="1"/>
    </xf>
    <xf numFmtId="164" fontId="1" fillId="0" borderId="1" xfId="2" applyFont="1" applyFill="1" applyBorder="1" applyAlignment="1">
      <alignment wrapText="1"/>
    </xf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5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164" fontId="2" fillId="0" borderId="1" xfId="2" applyFont="1" applyFill="1" applyBorder="1" applyAlignment="1">
      <alignment horizontal="center" wrapText="1"/>
    </xf>
    <xf numFmtId="2" fontId="1" fillId="2" borderId="1" xfId="2" applyNumberFormat="1" applyFont="1" applyFill="1" applyBorder="1" applyAlignment="1">
      <alignment horizontal="right" vertical="center" wrapText="1"/>
    </xf>
    <xf numFmtId="2" fontId="2" fillId="2" borderId="1" xfId="2" applyNumberFormat="1" applyFont="1" applyFill="1" applyBorder="1" applyAlignment="1">
      <alignment horizontal="right" vertical="center" wrapText="1"/>
    </xf>
    <xf numFmtId="164" fontId="2" fillId="2" borderId="1" xfId="2" applyFont="1" applyFill="1" applyBorder="1" applyAlignment="1">
      <alignment horizontal="right" wrapText="1"/>
    </xf>
    <xf numFmtId="165" fontId="2" fillId="2" borderId="1" xfId="2" applyNumberFormat="1" applyFont="1" applyFill="1" applyBorder="1" applyAlignment="1">
      <alignment vertical="top" wrapText="1"/>
    </xf>
    <xf numFmtId="165" fontId="2" fillId="2" borderId="1" xfId="2" applyNumberFormat="1" applyFont="1" applyFill="1" applyBorder="1" applyAlignment="1">
      <alignment horizontal="center" wrapText="1"/>
    </xf>
    <xf numFmtId="165" fontId="1" fillId="2" borderId="1" xfId="2" applyNumberFormat="1" applyFont="1" applyFill="1" applyBorder="1" applyAlignment="1">
      <alignment vertical="top" wrapText="1"/>
    </xf>
    <xf numFmtId="166" fontId="2" fillId="2" borderId="1" xfId="2" applyNumberFormat="1" applyFont="1" applyFill="1" applyBorder="1" applyAlignment="1">
      <alignment horizontal="right" vertical="center" wrapText="1"/>
    </xf>
    <xf numFmtId="166" fontId="1" fillId="2" borderId="1" xfId="2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164" fontId="2" fillId="0" borderId="1" xfId="2" applyFont="1" applyFill="1" applyBorder="1" applyAlignment="1">
      <alignment horizontal="center" wrapText="1"/>
    </xf>
    <xf numFmtId="164" fontId="1" fillId="2" borderId="1" xfId="2" applyFont="1" applyFill="1" applyBorder="1" applyAlignment="1">
      <alignment horizontal="right" wrapText="1"/>
    </xf>
    <xf numFmtId="164" fontId="1" fillId="2" borderId="1" xfId="2" applyFont="1" applyFill="1" applyBorder="1" applyAlignment="1">
      <alignment horizontal="right" vertical="center" wrapText="1"/>
    </xf>
    <xf numFmtId="164" fontId="2" fillId="2" borderId="1" xfId="2" applyFont="1" applyFill="1" applyBorder="1" applyAlignment="1">
      <alignment horizontal="right" vertical="center" wrapText="1"/>
    </xf>
    <xf numFmtId="164" fontId="2" fillId="0" borderId="6" xfId="2" applyFont="1" applyFill="1" applyBorder="1" applyAlignment="1">
      <alignment wrapText="1"/>
    </xf>
    <xf numFmtId="164" fontId="1" fillId="0" borderId="6" xfId="2" applyFont="1" applyFill="1" applyBorder="1" applyAlignment="1">
      <alignment wrapText="1"/>
    </xf>
    <xf numFmtId="164" fontId="2" fillId="2" borderId="6" xfId="2" applyFont="1" applyFill="1" applyBorder="1" applyAlignment="1">
      <alignment horizontal="center" wrapText="1"/>
    </xf>
    <xf numFmtId="167" fontId="2" fillId="0" borderId="1" xfId="2" applyNumberFormat="1" applyFont="1" applyFill="1" applyBorder="1" applyAlignment="1">
      <alignment horizontal="center" wrapText="1"/>
    </xf>
    <xf numFmtId="164" fontId="3" fillId="0" borderId="1" xfId="2" applyFont="1" applyBorder="1"/>
    <xf numFmtId="0" fontId="2" fillId="0" borderId="6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164" fontId="2" fillId="0" borderId="0" xfId="2" applyFont="1" applyFill="1" applyBorder="1" applyAlignment="1">
      <alignment horizontal="center" wrapText="1"/>
    </xf>
    <xf numFmtId="164" fontId="1" fillId="0" borderId="0" xfId="2" applyFont="1" applyFill="1" applyBorder="1" applyAlignment="1">
      <alignment wrapText="1"/>
    </xf>
    <xf numFmtId="0" fontId="2" fillId="0" borderId="6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0" fillId="0" borderId="1" xfId="0" applyBorder="1"/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2" fillId="2" borderId="6" xfId="0" applyFont="1" applyFill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167" fontId="2" fillId="0" borderId="1" xfId="2" applyNumberFormat="1" applyFont="1" applyFill="1" applyBorder="1" applyAlignment="1">
      <alignment vertical="center" wrapText="1"/>
    </xf>
    <xf numFmtId="2" fontId="2" fillId="2" borderId="6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167" fontId="2" fillId="0" borderId="1" xfId="2" applyNumberFormat="1" applyFont="1" applyFill="1" applyBorder="1" applyAlignment="1">
      <alignment horizontal="right" wrapText="1"/>
    </xf>
    <xf numFmtId="0" fontId="0" fillId="0" borderId="0" xfId="0" applyAlignment="1">
      <alignment horizontal="center" vertical="top"/>
    </xf>
    <xf numFmtId="0" fontId="2" fillId="2" borderId="6" xfId="0" applyFont="1" applyFill="1" applyBorder="1" applyAlignment="1">
      <alignment horizontal="center" vertical="top" wrapText="1"/>
    </xf>
    <xf numFmtId="164" fontId="2" fillId="3" borderId="6" xfId="2" applyFont="1" applyFill="1" applyBorder="1" applyAlignment="1">
      <alignment horizontal="center" wrapText="1"/>
    </xf>
    <xf numFmtId="164" fontId="2" fillId="3" borderId="6" xfId="2" applyFont="1" applyFill="1" applyBorder="1" applyAlignment="1">
      <alignment wrapText="1"/>
    </xf>
    <xf numFmtId="0" fontId="3" fillId="0" borderId="0" xfId="0" applyFont="1" applyAlignment="1">
      <alignment horizontal="left"/>
    </xf>
    <xf numFmtId="0" fontId="2" fillId="0" borderId="10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3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center" wrapText="1"/>
    </xf>
    <xf numFmtId="164" fontId="0" fillId="0" borderId="0" xfId="0" applyNumberFormat="1"/>
    <xf numFmtId="0" fontId="2" fillId="2" borderId="6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5" xfId="0" applyBorder="1" applyAlignment="1">
      <alignment horizontal="left" wrapText="1"/>
    </xf>
    <xf numFmtId="0" fontId="3" fillId="0" borderId="3" xfId="0" applyFont="1" applyBorder="1" applyAlignment="1">
      <alignment vertical="justify"/>
    </xf>
    <xf numFmtId="0" fontId="0" fillId="0" borderId="3" xfId="0" applyBorder="1" applyAlignment="1">
      <alignment vertical="justify"/>
    </xf>
    <xf numFmtId="0" fontId="3" fillId="0" borderId="0" xfId="0" applyFont="1" applyAlignment="1">
      <alignment vertical="justify"/>
    </xf>
    <xf numFmtId="0" fontId="0" fillId="0" borderId="0" xfId="0" applyAlignment="1">
      <alignment vertical="justify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view="pageBreakPreview" topLeftCell="A77" zoomScale="80" zoomScaleNormal="100" zoomScaleSheetLayoutView="80" workbookViewId="0">
      <selection activeCell="H102" sqref="H102"/>
    </sheetView>
  </sheetViews>
  <sheetFormatPr defaultRowHeight="15" x14ac:dyDescent="0.25"/>
  <cols>
    <col min="2" max="2" width="26.28515625" customWidth="1"/>
    <col min="3" max="3" width="13.7109375" customWidth="1"/>
    <col min="4" max="4" width="13.28515625" customWidth="1"/>
    <col min="5" max="5" width="16.28515625" customWidth="1"/>
    <col min="6" max="6" width="16.85546875" customWidth="1"/>
    <col min="7" max="7" width="14.140625" customWidth="1"/>
    <col min="8" max="8" width="15.7109375" customWidth="1"/>
    <col min="9" max="9" width="16.5703125" customWidth="1"/>
    <col min="10" max="10" width="14.42578125" customWidth="1"/>
    <col min="11" max="11" width="16.5703125" customWidth="1"/>
    <col min="12" max="12" width="14.42578125" customWidth="1"/>
  </cols>
  <sheetData>
    <row r="1" spans="1:12" s="1" customFormat="1" ht="23.25" customHeight="1" x14ac:dyDescent="0.25">
      <c r="A1" s="121" t="s">
        <v>81</v>
      </c>
      <c r="B1" s="121"/>
      <c r="C1" s="121"/>
      <c r="D1" s="121"/>
      <c r="E1" s="121"/>
      <c r="F1" s="121"/>
    </row>
    <row r="2" spans="1:12" s="1" customFormat="1" ht="14.25" customHeight="1" x14ac:dyDescent="0.25">
      <c r="A2" s="118" t="s">
        <v>12</v>
      </c>
      <c r="B2" s="118"/>
      <c r="C2" s="6" t="s">
        <v>58</v>
      </c>
      <c r="D2" s="6"/>
      <c r="E2" s="7"/>
      <c r="F2" s="9"/>
    </row>
    <row r="3" spans="1:12" s="1" customFormat="1" ht="28.5" customHeight="1" x14ac:dyDescent="0.25">
      <c r="A3" s="8" t="s">
        <v>13</v>
      </c>
      <c r="B3" s="8"/>
      <c r="C3" s="105" t="s">
        <v>14</v>
      </c>
      <c r="D3" s="105"/>
      <c r="E3" s="105"/>
      <c r="F3" s="105"/>
    </row>
    <row r="4" spans="1:12" s="1" customFormat="1" ht="15.75" customHeight="1" x14ac:dyDescent="0.25">
      <c r="A4" s="119" t="s">
        <v>83</v>
      </c>
      <c r="B4" s="119"/>
      <c r="C4" s="119"/>
      <c r="D4" s="119"/>
      <c r="E4" s="119"/>
      <c r="F4" s="119"/>
    </row>
    <row r="5" spans="1:12" s="1" customFormat="1" ht="15.75" customHeight="1" x14ac:dyDescent="0.25">
      <c r="A5" s="42"/>
      <c r="B5" s="42"/>
      <c r="C5" s="42"/>
      <c r="D5" s="42"/>
      <c r="E5" s="42"/>
      <c r="F5" s="42"/>
    </row>
    <row r="6" spans="1:12" ht="54" customHeight="1" x14ac:dyDescent="0.25">
      <c r="A6" s="3" t="s">
        <v>6</v>
      </c>
      <c r="B6" s="3" t="s">
        <v>0</v>
      </c>
      <c r="C6" s="3" t="s">
        <v>16</v>
      </c>
      <c r="D6" s="3" t="s">
        <v>1</v>
      </c>
      <c r="E6" s="3" t="s">
        <v>2</v>
      </c>
      <c r="F6" s="3" t="s">
        <v>17</v>
      </c>
      <c r="G6" s="43" t="s">
        <v>1</v>
      </c>
      <c r="H6" s="43" t="s">
        <v>2</v>
      </c>
      <c r="I6" s="43" t="s">
        <v>45</v>
      </c>
      <c r="J6" s="43" t="s">
        <v>1</v>
      </c>
      <c r="K6" s="43" t="s">
        <v>2</v>
      </c>
      <c r="L6" s="43" t="s">
        <v>46</v>
      </c>
    </row>
    <row r="7" spans="1:12" ht="29.25" customHeight="1" x14ac:dyDescent="0.25">
      <c r="A7" s="43"/>
      <c r="B7" s="43"/>
      <c r="C7" s="98" t="s">
        <v>43</v>
      </c>
      <c r="D7" s="99"/>
      <c r="E7" s="99"/>
      <c r="F7" s="100"/>
      <c r="G7" s="99" t="s">
        <v>44</v>
      </c>
      <c r="H7" s="99"/>
      <c r="I7" s="100"/>
      <c r="J7" s="99" t="s">
        <v>93</v>
      </c>
      <c r="K7" s="99"/>
      <c r="L7" s="100"/>
    </row>
    <row r="8" spans="1:12" ht="13.5" customHeight="1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</row>
    <row r="9" spans="1:12" ht="30" x14ac:dyDescent="0.25">
      <c r="A9" s="10">
        <v>1</v>
      </c>
      <c r="B9" s="2" t="s">
        <v>3</v>
      </c>
      <c r="C9" s="36">
        <v>1</v>
      </c>
      <c r="D9" s="36">
        <v>12</v>
      </c>
      <c r="E9" s="36">
        <v>2291.1999999999998</v>
      </c>
      <c r="F9" s="36">
        <f>E9*D9</f>
        <v>27494.399999999998</v>
      </c>
      <c r="G9" s="36">
        <v>12</v>
      </c>
      <c r="H9" s="36">
        <v>2291.1999999999998</v>
      </c>
      <c r="I9" s="36">
        <f>G9*H9*C9</f>
        <v>27494.399999999998</v>
      </c>
      <c r="J9" s="36">
        <v>12</v>
      </c>
      <c r="K9" s="36">
        <v>2291.1999999999998</v>
      </c>
      <c r="L9" s="36">
        <f>J9*K9*C9</f>
        <v>27494.399999999998</v>
      </c>
    </row>
    <row r="10" spans="1:12" ht="30" x14ac:dyDescent="0.25">
      <c r="A10" s="10">
        <v>2</v>
      </c>
      <c r="B10" s="17" t="s">
        <v>4</v>
      </c>
      <c r="C10" s="36"/>
      <c r="D10" s="36">
        <v>12</v>
      </c>
      <c r="E10" s="36">
        <v>50.4</v>
      </c>
      <c r="F10" s="36">
        <f>SUM(D10*E10)</f>
        <v>604.79999999999995</v>
      </c>
      <c r="G10" s="36">
        <v>12</v>
      </c>
      <c r="H10" s="36">
        <v>50.4</v>
      </c>
      <c r="I10" s="36">
        <f>SUM(G10*H10)</f>
        <v>604.79999999999995</v>
      </c>
      <c r="J10" s="36">
        <v>12</v>
      </c>
      <c r="K10" s="36">
        <v>50.4</v>
      </c>
      <c r="L10" s="36">
        <f>SUM(J10*K10)</f>
        <v>604.79999999999995</v>
      </c>
    </row>
    <row r="11" spans="1:12" x14ac:dyDescent="0.25">
      <c r="A11" s="21"/>
      <c r="B11" s="5" t="s">
        <v>5</v>
      </c>
      <c r="C11" s="37" t="s">
        <v>15</v>
      </c>
      <c r="D11" s="37" t="s">
        <v>15</v>
      </c>
      <c r="E11" s="37" t="s">
        <v>15</v>
      </c>
      <c r="F11" s="38">
        <f>SUM(F9:F10)</f>
        <v>28099.199999999997</v>
      </c>
      <c r="G11" s="37" t="s">
        <v>15</v>
      </c>
      <c r="H11" s="37" t="s">
        <v>15</v>
      </c>
      <c r="I11" s="38">
        <f>SUM(I9:I10)</f>
        <v>28099.199999999997</v>
      </c>
      <c r="J11" s="37" t="s">
        <v>15</v>
      </c>
      <c r="K11" s="37" t="s">
        <v>15</v>
      </c>
      <c r="L11" s="38">
        <f>SUM(L9:L10)</f>
        <v>28099.199999999997</v>
      </c>
    </row>
    <row r="12" spans="1:12" x14ac:dyDescent="0.25">
      <c r="A12" s="119" t="s">
        <v>82</v>
      </c>
      <c r="B12" s="119"/>
      <c r="C12" s="119"/>
      <c r="D12" s="119"/>
      <c r="E12" s="119"/>
      <c r="F12" s="119"/>
    </row>
    <row r="13" spans="1:12" s="1" customFormat="1" ht="14.25" customHeight="1" x14ac:dyDescent="0.25">
      <c r="A13" s="118" t="s">
        <v>12</v>
      </c>
      <c r="B13" s="118"/>
      <c r="C13" s="6" t="s">
        <v>102</v>
      </c>
      <c r="D13" s="6"/>
      <c r="E13" s="7"/>
      <c r="F13" s="9"/>
    </row>
    <row r="14" spans="1:12" s="1" customFormat="1" ht="28.5" customHeight="1" x14ac:dyDescent="0.25">
      <c r="A14" s="8" t="s">
        <v>13</v>
      </c>
      <c r="B14" s="8"/>
      <c r="C14" s="105" t="s">
        <v>14</v>
      </c>
      <c r="D14" s="105"/>
      <c r="E14" s="105"/>
      <c r="F14" s="105"/>
      <c r="J14" s="1" t="s">
        <v>74</v>
      </c>
    </row>
    <row r="15" spans="1:12" ht="45.75" customHeight="1" x14ac:dyDescent="0.25">
      <c r="A15" s="3" t="s">
        <v>6</v>
      </c>
      <c r="B15" s="3" t="s">
        <v>0</v>
      </c>
      <c r="C15" s="3" t="s">
        <v>22</v>
      </c>
      <c r="D15" s="3" t="s">
        <v>23</v>
      </c>
      <c r="E15" s="43" t="s">
        <v>47</v>
      </c>
      <c r="F15" s="43" t="s">
        <v>22</v>
      </c>
      <c r="G15" s="43" t="s">
        <v>23</v>
      </c>
      <c r="H15" s="43" t="s">
        <v>48</v>
      </c>
      <c r="I15" s="43" t="s">
        <v>22</v>
      </c>
      <c r="J15" s="43" t="s">
        <v>23</v>
      </c>
      <c r="K15" s="43" t="s">
        <v>49</v>
      </c>
    </row>
    <row r="16" spans="1:12" ht="45.75" customHeight="1" x14ac:dyDescent="0.25">
      <c r="A16" s="43"/>
      <c r="B16" s="43"/>
      <c r="C16" s="98" t="s">
        <v>41</v>
      </c>
      <c r="D16" s="99"/>
      <c r="E16" s="100"/>
      <c r="F16" s="98" t="s">
        <v>42</v>
      </c>
      <c r="G16" s="99"/>
      <c r="H16" s="100"/>
      <c r="I16" s="98" t="s">
        <v>94</v>
      </c>
      <c r="J16" s="99"/>
      <c r="K16" s="100"/>
    </row>
    <row r="17" spans="1:11" ht="12.75" customHeight="1" x14ac:dyDescent="0.25">
      <c r="A17" s="4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  <c r="K17" s="4">
        <v>11</v>
      </c>
    </row>
    <row r="18" spans="1:11" ht="29.25" x14ac:dyDescent="0.25">
      <c r="A18" s="11">
        <v>1</v>
      </c>
      <c r="B18" s="16" t="s">
        <v>24</v>
      </c>
      <c r="C18" s="33">
        <f>C20</f>
        <v>34301</v>
      </c>
      <c r="D18" s="33">
        <v>6.5</v>
      </c>
      <c r="E18" s="46">
        <f>E20</f>
        <v>230502.72</v>
      </c>
      <c r="F18" s="33">
        <f>F20</f>
        <v>34301</v>
      </c>
      <c r="G18" s="33">
        <v>6.5</v>
      </c>
      <c r="H18" s="46">
        <f>H20</f>
        <v>230502.72</v>
      </c>
      <c r="I18" s="33">
        <f>I20</f>
        <v>34301</v>
      </c>
      <c r="J18" s="33">
        <v>6.5</v>
      </c>
      <c r="K18" s="46">
        <f>K20</f>
        <v>230502.72</v>
      </c>
    </row>
    <row r="19" spans="1:11" x14ac:dyDescent="0.25">
      <c r="A19" s="11"/>
      <c r="B19" s="2" t="s">
        <v>25</v>
      </c>
      <c r="C19" s="34"/>
      <c r="D19" s="34"/>
      <c r="E19" s="46"/>
      <c r="F19" s="34"/>
      <c r="G19" s="34"/>
      <c r="H19" s="46"/>
      <c r="I19" s="34"/>
      <c r="J19" s="34"/>
      <c r="K19" s="46"/>
    </row>
    <row r="20" spans="1:11" ht="45" x14ac:dyDescent="0.25">
      <c r="A20" s="11"/>
      <c r="B20" s="2" t="s">
        <v>60</v>
      </c>
      <c r="C20" s="34">
        <v>34301</v>
      </c>
      <c r="D20" s="34">
        <v>6.72</v>
      </c>
      <c r="E20" s="47">
        <f>C20*D20</f>
        <v>230502.72</v>
      </c>
      <c r="F20" s="34">
        <v>34301</v>
      </c>
      <c r="G20" s="34">
        <v>6.72</v>
      </c>
      <c r="H20" s="47">
        <f>F20*G20</f>
        <v>230502.72</v>
      </c>
      <c r="I20" s="34">
        <v>34301</v>
      </c>
      <c r="J20" s="34">
        <v>6.72</v>
      </c>
      <c r="K20" s="47">
        <f>I20*J20</f>
        <v>230502.72</v>
      </c>
    </row>
    <row r="21" spans="1:11" x14ac:dyDescent="0.25">
      <c r="A21" s="11">
        <v>2</v>
      </c>
      <c r="B21" s="16" t="s">
        <v>26</v>
      </c>
      <c r="C21" s="40">
        <f>SUM(C23:C24)</f>
        <v>199.083</v>
      </c>
      <c r="D21" s="33"/>
      <c r="E21" s="46">
        <f>E23+E24</f>
        <v>1066021.3886699998</v>
      </c>
      <c r="F21" s="40">
        <f>SUM(F23:F24)</f>
        <v>199.083</v>
      </c>
      <c r="G21" s="33"/>
      <c r="H21" s="46">
        <f>H23+H24</f>
        <v>1066021.3886699998</v>
      </c>
      <c r="I21" s="40">
        <f>SUM(I23:I24)</f>
        <v>199.083</v>
      </c>
      <c r="J21" s="33"/>
      <c r="K21" s="46">
        <f>K23+K24</f>
        <v>1066021.3886699998</v>
      </c>
    </row>
    <row r="22" spans="1:11" ht="57.75" customHeight="1" x14ac:dyDescent="0.25">
      <c r="A22" s="11"/>
      <c r="B22" s="2" t="s">
        <v>61</v>
      </c>
      <c r="C22" s="34"/>
      <c r="D22" s="34"/>
      <c r="E22" s="46"/>
      <c r="F22" s="34"/>
      <c r="G22" s="34"/>
      <c r="H22" s="46"/>
      <c r="I22" s="34"/>
      <c r="J22" s="34"/>
      <c r="K22" s="46"/>
    </row>
    <row r="23" spans="1:11" x14ac:dyDescent="0.25">
      <c r="A23" s="11"/>
      <c r="B23" s="2" t="s">
        <v>95</v>
      </c>
      <c r="C23" s="39">
        <v>143.85</v>
      </c>
      <c r="D23" s="34">
        <v>5299.24</v>
      </c>
      <c r="E23" s="47">
        <f>C23*D23</f>
        <v>762295.67399999988</v>
      </c>
      <c r="F23" s="39">
        <v>143.85</v>
      </c>
      <c r="G23" s="34">
        <v>5299.24</v>
      </c>
      <c r="H23" s="47">
        <f>F23*G23</f>
        <v>762295.67399999988</v>
      </c>
      <c r="I23" s="39">
        <v>143.85</v>
      </c>
      <c r="J23" s="34">
        <v>5299.24</v>
      </c>
      <c r="K23" s="47">
        <f>I23*J23</f>
        <v>762295.67399999988</v>
      </c>
    </row>
    <row r="24" spans="1:11" x14ac:dyDescent="0.25">
      <c r="A24" s="11"/>
      <c r="B24" s="2" t="s">
        <v>96</v>
      </c>
      <c r="C24" s="39">
        <v>55.232999999999997</v>
      </c>
      <c r="D24" s="34">
        <v>5498.99</v>
      </c>
      <c r="E24" s="47">
        <f>C24*D24</f>
        <v>303725.71466999996</v>
      </c>
      <c r="F24" s="39">
        <v>55.232999999999997</v>
      </c>
      <c r="G24" s="34">
        <v>5498.99</v>
      </c>
      <c r="H24" s="47">
        <f>F24*G24</f>
        <v>303725.71466999996</v>
      </c>
      <c r="I24" s="39">
        <v>55.232999999999997</v>
      </c>
      <c r="J24" s="34">
        <v>5498.99</v>
      </c>
      <c r="K24" s="47">
        <f>I24*J24</f>
        <v>303725.71466999996</v>
      </c>
    </row>
    <row r="25" spans="1:11" ht="29.25" x14ac:dyDescent="0.25">
      <c r="A25" s="11">
        <v>3</v>
      </c>
      <c r="B25" s="16" t="s">
        <v>27</v>
      </c>
      <c r="C25" s="40">
        <f>SUM(C27:C28)</f>
        <v>596.13</v>
      </c>
      <c r="D25" s="33"/>
      <c r="E25" s="46">
        <f>E27+E28</f>
        <v>14211.476879999998</v>
      </c>
      <c r="F25" s="40">
        <f>SUM(F27:F28)</f>
        <v>596.13</v>
      </c>
      <c r="G25" s="33"/>
      <c r="H25" s="46">
        <f>H27+H28</f>
        <v>14211.476879999998</v>
      </c>
      <c r="I25" s="40">
        <f>SUM(I27:I28)</f>
        <v>596.13</v>
      </c>
      <c r="J25" s="33"/>
      <c r="K25" s="46">
        <f>K27+K28</f>
        <v>14211.476879999998</v>
      </c>
    </row>
    <row r="26" spans="1:11" ht="45.75" customHeight="1" x14ac:dyDescent="0.25">
      <c r="A26" s="11"/>
      <c r="B26" s="2" t="s">
        <v>61</v>
      </c>
      <c r="C26" s="34"/>
      <c r="D26" s="34"/>
      <c r="E26" s="46"/>
      <c r="F26" s="34"/>
      <c r="G26" s="34"/>
      <c r="H26" s="46"/>
      <c r="I26" s="34"/>
      <c r="J26" s="34"/>
      <c r="K26" s="46"/>
    </row>
    <row r="27" spans="1:11" x14ac:dyDescent="0.25">
      <c r="A27" s="11"/>
      <c r="B27" s="2" t="s">
        <v>97</v>
      </c>
      <c r="C27" s="39">
        <v>291.02</v>
      </c>
      <c r="D27" s="39">
        <v>23.771999999999998</v>
      </c>
      <c r="E27" s="47">
        <f>C27*D27</f>
        <v>6918.1274399999993</v>
      </c>
      <c r="F27" s="39">
        <v>291.02</v>
      </c>
      <c r="G27" s="39">
        <v>23.771999999999998</v>
      </c>
      <c r="H27" s="47">
        <f>F27*G27</f>
        <v>6918.1274399999993</v>
      </c>
      <c r="I27" s="39">
        <v>291.02</v>
      </c>
      <c r="J27" s="39">
        <v>23.771999999999998</v>
      </c>
      <c r="K27" s="47">
        <f>I27*J27</f>
        <v>6918.1274399999993</v>
      </c>
    </row>
    <row r="28" spans="1:11" x14ac:dyDescent="0.25">
      <c r="A28" s="11"/>
      <c r="B28" s="2" t="s">
        <v>98</v>
      </c>
      <c r="C28" s="39">
        <v>305.11</v>
      </c>
      <c r="D28" s="39">
        <v>23.904</v>
      </c>
      <c r="E28" s="47">
        <f>C28*D28</f>
        <v>7293.34944</v>
      </c>
      <c r="F28" s="39">
        <v>305.11</v>
      </c>
      <c r="G28" s="39">
        <v>23.904</v>
      </c>
      <c r="H28" s="47">
        <f>F28*G28</f>
        <v>7293.34944</v>
      </c>
      <c r="I28" s="39">
        <v>305.11</v>
      </c>
      <c r="J28" s="39">
        <v>23.904</v>
      </c>
      <c r="K28" s="47">
        <f>I28*J28</f>
        <v>7293.34944</v>
      </c>
    </row>
    <row r="29" spans="1:11" x14ac:dyDescent="0.25">
      <c r="A29" s="24"/>
      <c r="B29" s="5" t="s">
        <v>5</v>
      </c>
      <c r="C29" s="35" t="s">
        <v>15</v>
      </c>
      <c r="D29" s="35" t="s">
        <v>15</v>
      </c>
      <c r="E29" s="45">
        <f>E18+E21+E25</f>
        <v>1310735.5855499997</v>
      </c>
      <c r="F29" s="35" t="s">
        <v>15</v>
      </c>
      <c r="G29" s="35" t="s">
        <v>15</v>
      </c>
      <c r="H29" s="45">
        <f>H18+H21+H25</f>
        <v>1310735.5855499997</v>
      </c>
      <c r="I29" s="35" t="s">
        <v>15</v>
      </c>
      <c r="J29" s="35" t="s">
        <v>15</v>
      </c>
      <c r="K29" s="45">
        <f>K18+K21+K25</f>
        <v>1310735.5855499997</v>
      </c>
    </row>
    <row r="30" spans="1:11" x14ac:dyDescent="0.25">
      <c r="A30" s="119" t="s">
        <v>82</v>
      </c>
      <c r="B30" s="119"/>
      <c r="C30" s="119"/>
      <c r="D30" s="119"/>
      <c r="E30" s="119"/>
      <c r="F30" s="119"/>
    </row>
    <row r="31" spans="1:11" s="1" customFormat="1" ht="14.25" customHeight="1" x14ac:dyDescent="0.25">
      <c r="A31" s="118" t="s">
        <v>12</v>
      </c>
      <c r="B31" s="118"/>
      <c r="C31" s="6" t="s">
        <v>59</v>
      </c>
      <c r="D31" s="6"/>
      <c r="E31" s="7"/>
      <c r="F31" s="78"/>
    </row>
    <row r="32" spans="1:11" s="1" customFormat="1" ht="28.5" customHeight="1" x14ac:dyDescent="0.25">
      <c r="A32" s="8" t="s">
        <v>13</v>
      </c>
      <c r="B32" s="8"/>
      <c r="C32" s="105" t="s">
        <v>14</v>
      </c>
      <c r="D32" s="105"/>
      <c r="E32" s="105"/>
      <c r="F32" s="105"/>
      <c r="J32" s="1" t="s">
        <v>74</v>
      </c>
    </row>
    <row r="33" spans="1:11" ht="45" x14ac:dyDescent="0.25">
      <c r="A33" s="43" t="s">
        <v>6</v>
      </c>
      <c r="B33" s="43" t="s">
        <v>0</v>
      </c>
      <c r="C33" s="43" t="s">
        <v>22</v>
      </c>
      <c r="D33" s="43" t="s">
        <v>23</v>
      </c>
      <c r="E33" s="43" t="s">
        <v>47</v>
      </c>
      <c r="F33" s="43" t="s">
        <v>22</v>
      </c>
      <c r="G33" s="43" t="s">
        <v>23</v>
      </c>
      <c r="H33" s="43" t="s">
        <v>48</v>
      </c>
      <c r="I33" s="43" t="s">
        <v>22</v>
      </c>
      <c r="J33" s="43" t="s">
        <v>23</v>
      </c>
      <c r="K33" s="43" t="s">
        <v>49</v>
      </c>
    </row>
    <row r="34" spans="1:11" ht="29.25" x14ac:dyDescent="0.25">
      <c r="A34" s="11">
        <v>1</v>
      </c>
      <c r="B34" s="16" t="s">
        <v>28</v>
      </c>
      <c r="C34" s="33">
        <f>SUM(C36:C37)</f>
        <v>636</v>
      </c>
      <c r="D34" s="33"/>
      <c r="E34" s="46">
        <f>E36+E37</f>
        <v>15162.155999999999</v>
      </c>
      <c r="F34" s="33">
        <f>SUM(F36:F37)</f>
        <v>636</v>
      </c>
      <c r="G34" s="33"/>
      <c r="H34" s="46">
        <f>H36+H37</f>
        <v>15162.155999999999</v>
      </c>
      <c r="I34" s="33">
        <f>SUM(I36:I37)</f>
        <v>636</v>
      </c>
      <c r="J34" s="33"/>
      <c r="K34" s="46">
        <f>K36+K37</f>
        <v>15162.155999999999</v>
      </c>
    </row>
    <row r="35" spans="1:11" ht="60" x14ac:dyDescent="0.25">
      <c r="A35" s="11"/>
      <c r="B35" s="2" t="s">
        <v>61</v>
      </c>
      <c r="C35" s="34"/>
      <c r="D35" s="34"/>
      <c r="E35" s="46"/>
      <c r="F35" s="34"/>
      <c r="G35" s="34"/>
      <c r="H35" s="46"/>
      <c r="I35" s="34"/>
      <c r="J35" s="34"/>
      <c r="K35" s="46"/>
    </row>
    <row r="36" spans="1:11" x14ac:dyDescent="0.25">
      <c r="A36" s="11"/>
      <c r="B36" s="2" t="s">
        <v>97</v>
      </c>
      <c r="C36" s="34">
        <v>309</v>
      </c>
      <c r="D36" s="39">
        <v>23.771999999999998</v>
      </c>
      <c r="E36" s="47">
        <f>C36*D36</f>
        <v>7345.5479999999998</v>
      </c>
      <c r="F36" s="34">
        <v>309</v>
      </c>
      <c r="G36" s="39">
        <v>23.771999999999998</v>
      </c>
      <c r="H36" s="47">
        <f>F36*G36</f>
        <v>7345.5479999999998</v>
      </c>
      <c r="I36" s="34">
        <v>309</v>
      </c>
      <c r="J36" s="39">
        <v>23.771999999999998</v>
      </c>
      <c r="K36" s="47">
        <f>I36*J36</f>
        <v>7345.5479999999998</v>
      </c>
    </row>
    <row r="37" spans="1:11" x14ac:dyDescent="0.25">
      <c r="A37" s="11"/>
      <c r="B37" s="2" t="s">
        <v>98</v>
      </c>
      <c r="C37" s="34">
        <v>327</v>
      </c>
      <c r="D37" s="39">
        <v>23.904</v>
      </c>
      <c r="E37" s="47">
        <f>C37*D37</f>
        <v>7816.6080000000002</v>
      </c>
      <c r="F37" s="34">
        <v>327</v>
      </c>
      <c r="G37" s="39">
        <v>23.904</v>
      </c>
      <c r="H37" s="47">
        <f>F37*G37</f>
        <v>7816.6080000000002</v>
      </c>
      <c r="I37" s="34">
        <v>327</v>
      </c>
      <c r="J37" s="39">
        <v>23.904</v>
      </c>
      <c r="K37" s="47">
        <f>I37*J37</f>
        <v>7816.6080000000002</v>
      </c>
    </row>
    <row r="38" spans="1:11" x14ac:dyDescent="0.25">
      <c r="A38" s="75">
        <v>2</v>
      </c>
      <c r="B38" s="16" t="s">
        <v>99</v>
      </c>
      <c r="C38" s="33">
        <v>32.76</v>
      </c>
      <c r="D38" s="40">
        <v>868.51</v>
      </c>
      <c r="E38" s="46">
        <v>28452.39</v>
      </c>
      <c r="F38" s="33">
        <v>32.76</v>
      </c>
      <c r="G38" s="40">
        <v>868.51</v>
      </c>
      <c r="H38" s="46">
        <v>28452.39</v>
      </c>
      <c r="I38" s="33">
        <v>32.76</v>
      </c>
      <c r="J38" s="40">
        <v>868.51</v>
      </c>
      <c r="K38" s="46">
        <v>28452.39</v>
      </c>
    </row>
    <row r="39" spans="1:11" x14ac:dyDescent="0.25">
      <c r="A39" s="24"/>
      <c r="B39" s="5" t="s">
        <v>5</v>
      </c>
      <c r="C39" s="35" t="s">
        <v>15</v>
      </c>
      <c r="D39" s="35" t="s">
        <v>15</v>
      </c>
      <c r="E39" s="45">
        <f>E34+E38</f>
        <v>43614.546000000002</v>
      </c>
      <c r="F39" s="35" t="s">
        <v>15</v>
      </c>
      <c r="G39" s="35" t="s">
        <v>15</v>
      </c>
      <c r="H39" s="45">
        <f>H34+H38</f>
        <v>43614.546000000002</v>
      </c>
      <c r="I39" s="35" t="s">
        <v>15</v>
      </c>
      <c r="J39" s="35" t="s">
        <v>15</v>
      </c>
      <c r="K39" s="45">
        <f>K34+K38</f>
        <v>43614.546000000002</v>
      </c>
    </row>
    <row r="40" spans="1:11" x14ac:dyDescent="0.25">
      <c r="A40" s="119" t="s">
        <v>84</v>
      </c>
      <c r="B40" s="119"/>
      <c r="C40" s="119"/>
      <c r="D40" s="119"/>
      <c r="E40" s="119"/>
      <c r="F40" s="119"/>
    </row>
    <row r="41" spans="1:11" s="1" customFormat="1" x14ac:dyDescent="0.25">
      <c r="A41" s="118" t="s">
        <v>12</v>
      </c>
      <c r="B41" s="118"/>
      <c r="C41" s="6" t="s">
        <v>62</v>
      </c>
      <c r="D41" s="6"/>
      <c r="E41" s="7"/>
      <c r="F41" s="23"/>
    </row>
    <row r="42" spans="1:11" s="1" customFormat="1" ht="28.5" customHeight="1" x14ac:dyDescent="0.25">
      <c r="A42" s="8" t="s">
        <v>13</v>
      </c>
      <c r="B42" s="8"/>
      <c r="C42" s="105" t="s">
        <v>14</v>
      </c>
      <c r="D42" s="105"/>
      <c r="E42" s="105"/>
      <c r="F42" s="105"/>
      <c r="I42" s="1" t="s">
        <v>74</v>
      </c>
    </row>
    <row r="43" spans="1:11" ht="30" x14ac:dyDescent="0.25">
      <c r="A43" s="3" t="s">
        <v>6</v>
      </c>
      <c r="B43" s="3" t="s">
        <v>0</v>
      </c>
      <c r="C43" s="3" t="s">
        <v>18</v>
      </c>
      <c r="D43" s="13" t="s">
        <v>19</v>
      </c>
      <c r="E43" s="98" t="s">
        <v>51</v>
      </c>
      <c r="F43" s="99"/>
      <c r="G43" s="100"/>
      <c r="H43" s="98" t="s">
        <v>20</v>
      </c>
      <c r="I43" s="99"/>
      <c r="J43" s="100"/>
    </row>
    <row r="44" spans="1:11" x14ac:dyDescent="0.25">
      <c r="A44" s="43"/>
      <c r="B44" s="43"/>
      <c r="C44" s="43"/>
      <c r="D44" s="22"/>
      <c r="E44" s="22" t="s">
        <v>41</v>
      </c>
      <c r="F44" s="43" t="s">
        <v>42</v>
      </c>
      <c r="G44" s="43" t="s">
        <v>94</v>
      </c>
      <c r="H44" s="22" t="s">
        <v>41</v>
      </c>
      <c r="I44" s="43" t="s">
        <v>42</v>
      </c>
      <c r="J44" s="43" t="s">
        <v>94</v>
      </c>
    </row>
    <row r="45" spans="1:11" x14ac:dyDescent="0.25">
      <c r="A45" s="4">
        <v>1</v>
      </c>
      <c r="B45" s="4">
        <v>2</v>
      </c>
      <c r="C45" s="4">
        <v>3</v>
      </c>
      <c r="D45" s="4">
        <v>4</v>
      </c>
      <c r="E45" s="22">
        <v>5</v>
      </c>
      <c r="F45" s="22">
        <v>6</v>
      </c>
      <c r="G45" s="43">
        <v>7</v>
      </c>
      <c r="H45" s="22">
        <v>8</v>
      </c>
      <c r="I45" s="22">
        <v>9</v>
      </c>
      <c r="J45" s="43">
        <v>10</v>
      </c>
    </row>
    <row r="46" spans="1:11" ht="60" x14ac:dyDescent="0.25">
      <c r="A46" s="18" t="s">
        <v>7</v>
      </c>
      <c r="B46" s="19" t="s">
        <v>100</v>
      </c>
      <c r="C46" s="20" t="s">
        <v>63</v>
      </c>
      <c r="D46" s="73">
        <v>1</v>
      </c>
      <c r="E46" s="48">
        <v>4784</v>
      </c>
      <c r="F46" s="48"/>
      <c r="G46" s="14"/>
      <c r="H46" s="48">
        <v>4784</v>
      </c>
      <c r="I46" s="48"/>
      <c r="J46" s="14"/>
    </row>
    <row r="47" spans="1:11" ht="48.75" customHeight="1" x14ac:dyDescent="0.25">
      <c r="A47" s="18" t="s">
        <v>8</v>
      </c>
      <c r="B47" s="19" t="s">
        <v>35</v>
      </c>
      <c r="C47" s="20" t="s">
        <v>63</v>
      </c>
      <c r="D47" s="73">
        <v>1</v>
      </c>
      <c r="E47" s="48">
        <v>4539.0200000000004</v>
      </c>
      <c r="F47" s="48">
        <v>4837.2700000000004</v>
      </c>
      <c r="G47" s="48">
        <v>4970.2700000000004</v>
      </c>
      <c r="H47" s="48">
        <f>E47</f>
        <v>4539.0200000000004</v>
      </c>
      <c r="I47" s="48">
        <v>4837.2700000000004</v>
      </c>
      <c r="J47" s="14">
        <v>4970.2700000000004</v>
      </c>
    </row>
    <row r="48" spans="1:11" ht="60" x14ac:dyDescent="0.25">
      <c r="A48" s="18" t="s">
        <v>9</v>
      </c>
      <c r="B48" s="19" t="s">
        <v>36</v>
      </c>
      <c r="C48" s="20" t="s">
        <v>63</v>
      </c>
      <c r="D48" s="73">
        <v>1</v>
      </c>
      <c r="E48" s="48">
        <v>27650</v>
      </c>
      <c r="F48" s="48"/>
      <c r="G48" s="14">
        <v>27650</v>
      </c>
      <c r="H48" s="48">
        <v>27650</v>
      </c>
      <c r="I48" s="48"/>
      <c r="J48" s="14">
        <v>27650</v>
      </c>
    </row>
    <row r="49" spans="1:10" ht="60" x14ac:dyDescent="0.25">
      <c r="A49" s="18" t="s">
        <v>10</v>
      </c>
      <c r="B49" s="19" t="s">
        <v>37</v>
      </c>
      <c r="C49" s="20" t="s">
        <v>63</v>
      </c>
      <c r="D49" s="73">
        <v>1</v>
      </c>
      <c r="E49" s="48">
        <v>36000</v>
      </c>
      <c r="F49" s="48"/>
      <c r="G49" s="48">
        <v>36000</v>
      </c>
      <c r="H49" s="48">
        <v>36000</v>
      </c>
      <c r="I49" s="48"/>
      <c r="J49" s="14">
        <v>36000</v>
      </c>
    </row>
    <row r="50" spans="1:10" s="15" customFormat="1" ht="60" x14ac:dyDescent="0.25">
      <c r="A50" s="18" t="s">
        <v>31</v>
      </c>
      <c r="B50" s="19" t="s">
        <v>38</v>
      </c>
      <c r="C50" s="20" t="s">
        <v>63</v>
      </c>
      <c r="D50" s="73">
        <v>1</v>
      </c>
      <c r="E50" s="48">
        <v>8250</v>
      </c>
      <c r="F50" s="48"/>
      <c r="G50" s="48">
        <v>7150</v>
      </c>
      <c r="H50" s="48">
        <v>8250</v>
      </c>
      <c r="I50" s="48"/>
      <c r="J50" s="14">
        <v>7150</v>
      </c>
    </row>
    <row r="51" spans="1:10" s="15" customFormat="1" ht="60" x14ac:dyDescent="0.25">
      <c r="A51" s="18" t="s">
        <v>32</v>
      </c>
      <c r="B51" s="19" t="s">
        <v>64</v>
      </c>
      <c r="C51" s="20" t="s">
        <v>63</v>
      </c>
      <c r="D51" s="73">
        <v>1</v>
      </c>
      <c r="E51" s="48">
        <v>46050</v>
      </c>
      <c r="F51" s="48"/>
      <c r="G51" s="48"/>
      <c r="H51" s="48">
        <v>46050</v>
      </c>
      <c r="I51" s="48"/>
      <c r="J51" s="14"/>
    </row>
    <row r="52" spans="1:10" s="15" customFormat="1" ht="60" x14ac:dyDescent="0.25">
      <c r="A52" s="18" t="s">
        <v>11</v>
      </c>
      <c r="B52" s="79" t="s">
        <v>104</v>
      </c>
      <c r="C52" s="20" t="s">
        <v>63</v>
      </c>
      <c r="D52" s="73">
        <v>1</v>
      </c>
      <c r="E52" s="48">
        <v>19200</v>
      </c>
      <c r="F52" s="48"/>
      <c r="G52" s="48">
        <v>19200</v>
      </c>
      <c r="H52" s="48">
        <f>E52</f>
        <v>19200</v>
      </c>
      <c r="I52" s="48"/>
      <c r="J52" s="14">
        <v>19200</v>
      </c>
    </row>
    <row r="53" spans="1:10" s="15" customFormat="1" ht="60" x14ac:dyDescent="0.25">
      <c r="A53" s="18" t="s">
        <v>33</v>
      </c>
      <c r="B53" s="79" t="s">
        <v>105</v>
      </c>
      <c r="C53" s="20" t="s">
        <v>63</v>
      </c>
      <c r="D53" s="73">
        <v>9</v>
      </c>
      <c r="E53" s="48">
        <v>1200</v>
      </c>
      <c r="F53" s="48">
        <v>3600</v>
      </c>
      <c r="G53" s="48">
        <v>1200</v>
      </c>
      <c r="H53" s="48">
        <v>10800</v>
      </c>
      <c r="I53" s="48">
        <v>3600</v>
      </c>
      <c r="J53" s="14">
        <v>10800</v>
      </c>
    </row>
    <row r="54" spans="1:10" s="15" customFormat="1" ht="60" x14ac:dyDescent="0.25">
      <c r="A54" s="18" t="s">
        <v>106</v>
      </c>
      <c r="B54" s="79" t="s">
        <v>108</v>
      </c>
      <c r="C54" s="20" t="s">
        <v>63</v>
      </c>
      <c r="D54" s="73">
        <v>20</v>
      </c>
      <c r="E54" s="48">
        <v>1200</v>
      </c>
      <c r="F54" s="48"/>
      <c r="G54" s="48">
        <v>1200</v>
      </c>
      <c r="H54" s="48">
        <v>24000</v>
      </c>
      <c r="I54" s="48"/>
      <c r="J54" s="14">
        <v>20400</v>
      </c>
    </row>
    <row r="55" spans="1:10" s="15" customFormat="1" ht="75" x14ac:dyDescent="0.25">
      <c r="A55" s="18" t="s">
        <v>107</v>
      </c>
      <c r="B55" s="79" t="s">
        <v>110</v>
      </c>
      <c r="C55" s="20" t="s">
        <v>63</v>
      </c>
      <c r="D55" s="73">
        <v>1</v>
      </c>
      <c r="E55" s="48">
        <v>7500</v>
      </c>
      <c r="F55" s="48"/>
      <c r="G55" s="48"/>
      <c r="H55" s="48">
        <v>7500</v>
      </c>
      <c r="I55" s="48"/>
      <c r="J55" s="14"/>
    </row>
    <row r="56" spans="1:10" s="15" customFormat="1" ht="60" x14ac:dyDescent="0.25">
      <c r="A56" s="18" t="s">
        <v>112</v>
      </c>
      <c r="B56" s="79" t="s">
        <v>111</v>
      </c>
      <c r="C56" s="20" t="s">
        <v>63</v>
      </c>
      <c r="D56" s="73">
        <v>1</v>
      </c>
      <c r="E56" s="48">
        <v>1200</v>
      </c>
      <c r="F56" s="48"/>
      <c r="G56" s="48"/>
      <c r="H56" s="48">
        <v>1200</v>
      </c>
      <c r="I56" s="48"/>
      <c r="J56" s="14"/>
    </row>
    <row r="57" spans="1:10" s="15" customFormat="1" ht="45.75" customHeight="1" x14ac:dyDescent="0.25">
      <c r="A57" s="18" t="s">
        <v>107</v>
      </c>
      <c r="B57" s="56" t="s">
        <v>65</v>
      </c>
      <c r="C57" s="20" t="s">
        <v>63</v>
      </c>
      <c r="D57" s="73">
        <v>1</v>
      </c>
      <c r="E57" s="48">
        <v>6000</v>
      </c>
      <c r="F57" s="48">
        <v>6000</v>
      </c>
      <c r="G57" s="48">
        <v>6000</v>
      </c>
      <c r="H57" s="48">
        <v>6000</v>
      </c>
      <c r="I57" s="48">
        <v>6000</v>
      </c>
      <c r="J57" s="14">
        <v>6000</v>
      </c>
    </row>
    <row r="58" spans="1:10" x14ac:dyDescent="0.25">
      <c r="A58" s="31"/>
      <c r="B58" s="29" t="s">
        <v>5</v>
      </c>
      <c r="C58" s="32" t="s">
        <v>15</v>
      </c>
      <c r="D58" s="32" t="s">
        <v>15</v>
      </c>
      <c r="E58" s="44" t="s">
        <v>15</v>
      </c>
      <c r="F58" s="44" t="s">
        <v>15</v>
      </c>
      <c r="G58" s="44" t="s">
        <v>15</v>
      </c>
      <c r="H58" s="49">
        <f>SUM(H46:H57)</f>
        <v>195973.02000000002</v>
      </c>
      <c r="I58" s="49">
        <f>SUM(I46:I57)</f>
        <v>14437.27</v>
      </c>
      <c r="J58" s="25">
        <f>SUM(J46:J57)</f>
        <v>132170.27000000002</v>
      </c>
    </row>
    <row r="59" spans="1:10" ht="32.25" customHeight="1" x14ac:dyDescent="0.25">
      <c r="A59" s="106" t="s">
        <v>85</v>
      </c>
      <c r="B59" s="106"/>
      <c r="C59" s="106"/>
      <c r="D59" s="106"/>
      <c r="E59" s="106"/>
      <c r="F59" s="106"/>
      <c r="G59" s="120"/>
      <c r="H59" s="120"/>
      <c r="I59" s="120"/>
    </row>
    <row r="60" spans="1:10" ht="18.75" customHeight="1" x14ac:dyDescent="0.25">
      <c r="A60" s="107" t="s">
        <v>12</v>
      </c>
      <c r="B60" s="107"/>
      <c r="C60" s="26" t="s">
        <v>71</v>
      </c>
      <c r="D60" s="26"/>
      <c r="E60" s="27"/>
      <c r="F60" s="64"/>
      <c r="G60" s="67"/>
      <c r="H60" s="67"/>
      <c r="I60" s="67"/>
    </row>
    <row r="61" spans="1:10" s="1" customFormat="1" ht="35.25" customHeight="1" x14ac:dyDescent="0.25">
      <c r="A61" s="8" t="s">
        <v>13</v>
      </c>
      <c r="B61" s="8"/>
      <c r="C61" s="105" t="s">
        <v>14</v>
      </c>
      <c r="D61" s="105"/>
      <c r="E61" s="105"/>
      <c r="F61" s="105"/>
    </row>
    <row r="62" spans="1:10" ht="30" customHeight="1" x14ac:dyDescent="0.25">
      <c r="A62" s="108" t="s">
        <v>6</v>
      </c>
      <c r="B62" s="110" t="s">
        <v>0</v>
      </c>
      <c r="C62" s="111"/>
      <c r="D62" s="108" t="s">
        <v>50</v>
      </c>
      <c r="E62" s="98" t="s">
        <v>51</v>
      </c>
      <c r="F62" s="99"/>
      <c r="G62" s="100"/>
      <c r="H62" s="98" t="s">
        <v>20</v>
      </c>
      <c r="I62" s="99"/>
      <c r="J62" s="100"/>
    </row>
    <row r="63" spans="1:10" x14ac:dyDescent="0.25">
      <c r="A63" s="109"/>
      <c r="B63" s="112"/>
      <c r="C63" s="113"/>
      <c r="D63" s="109"/>
      <c r="E63" s="22" t="s">
        <v>41</v>
      </c>
      <c r="F63" s="43" t="s">
        <v>42</v>
      </c>
      <c r="G63" s="43" t="s">
        <v>94</v>
      </c>
      <c r="H63" s="22" t="s">
        <v>41</v>
      </c>
      <c r="I63" s="43" t="s">
        <v>42</v>
      </c>
      <c r="J63" s="43" t="s">
        <v>94</v>
      </c>
    </row>
    <row r="64" spans="1:10" x14ac:dyDescent="0.25">
      <c r="A64" s="28">
        <v>1</v>
      </c>
      <c r="B64" s="101">
        <v>2</v>
      </c>
      <c r="C64" s="102"/>
      <c r="D64" s="28">
        <v>3</v>
      </c>
      <c r="E64" s="22">
        <v>4</v>
      </c>
      <c r="F64" s="22">
        <v>5</v>
      </c>
      <c r="G64" s="43">
        <v>6</v>
      </c>
      <c r="H64" s="22">
        <v>7</v>
      </c>
      <c r="I64" s="22">
        <v>8</v>
      </c>
      <c r="J64" s="43">
        <v>9</v>
      </c>
    </row>
    <row r="65" spans="1:10" x14ac:dyDescent="0.25">
      <c r="A65" s="30" t="s">
        <v>7</v>
      </c>
      <c r="B65" s="103" t="s">
        <v>52</v>
      </c>
      <c r="C65" s="104"/>
      <c r="D65" s="51">
        <v>10</v>
      </c>
      <c r="E65" s="76">
        <v>5800</v>
      </c>
      <c r="F65" s="50">
        <v>5800</v>
      </c>
      <c r="G65" s="12">
        <v>5800</v>
      </c>
      <c r="H65" s="50">
        <f>D65*E65</f>
        <v>58000</v>
      </c>
      <c r="I65" s="50">
        <v>58000</v>
      </c>
      <c r="J65" s="12">
        <f>D65*G65</f>
        <v>58000</v>
      </c>
    </row>
    <row r="66" spans="1:10" ht="15" customHeight="1" x14ac:dyDescent="0.25">
      <c r="A66" s="30" t="s">
        <v>8</v>
      </c>
      <c r="B66" s="103" t="s">
        <v>29</v>
      </c>
      <c r="C66" s="104"/>
      <c r="D66" s="51">
        <v>2</v>
      </c>
      <c r="E66" s="48">
        <v>3035.16</v>
      </c>
      <c r="F66" s="48"/>
      <c r="G66" s="48"/>
      <c r="H66" s="48">
        <f>D66*E66</f>
        <v>6070.32</v>
      </c>
      <c r="I66" s="48"/>
      <c r="J66" s="14"/>
    </row>
    <row r="67" spans="1:10" x14ac:dyDescent="0.25">
      <c r="A67" s="30" t="s">
        <v>9</v>
      </c>
      <c r="B67" s="103" t="s">
        <v>30</v>
      </c>
      <c r="C67" s="104"/>
      <c r="D67" s="51">
        <v>3</v>
      </c>
      <c r="E67" s="48">
        <v>300</v>
      </c>
      <c r="F67" s="48"/>
      <c r="G67" s="14">
        <v>300</v>
      </c>
      <c r="H67" s="50">
        <f t="shared" ref="H67:H68" si="0">D67*E67</f>
        <v>900</v>
      </c>
      <c r="I67" s="50"/>
      <c r="J67" s="12">
        <f t="shared" ref="J67:J68" si="1">D67*G67</f>
        <v>900</v>
      </c>
    </row>
    <row r="68" spans="1:10" x14ac:dyDescent="0.25">
      <c r="A68" s="30" t="s">
        <v>10</v>
      </c>
      <c r="B68" s="103" t="s">
        <v>34</v>
      </c>
      <c r="C68" s="104"/>
      <c r="D68" s="51">
        <v>12</v>
      </c>
      <c r="E68" s="77">
        <v>600</v>
      </c>
      <c r="F68" s="48"/>
      <c r="G68" s="14"/>
      <c r="H68" s="50">
        <f t="shared" si="0"/>
        <v>7200</v>
      </c>
      <c r="I68" s="50"/>
      <c r="J68" s="12">
        <f t="shared" si="1"/>
        <v>0</v>
      </c>
    </row>
    <row r="69" spans="1:10" x14ac:dyDescent="0.25">
      <c r="A69" s="30" t="s">
        <v>31</v>
      </c>
      <c r="B69" s="53" t="s">
        <v>66</v>
      </c>
      <c r="C69" s="54"/>
      <c r="D69" s="51">
        <v>12</v>
      </c>
      <c r="E69" s="48">
        <v>3500</v>
      </c>
      <c r="F69" s="48"/>
      <c r="G69" s="48">
        <v>3500</v>
      </c>
      <c r="H69" s="48">
        <f>E69*D69</f>
        <v>42000</v>
      </c>
      <c r="I69" s="48"/>
      <c r="J69" s="48">
        <v>42000</v>
      </c>
    </row>
    <row r="70" spans="1:10" x14ac:dyDescent="0.25">
      <c r="A70" s="30" t="s">
        <v>32</v>
      </c>
      <c r="B70" s="53" t="s">
        <v>103</v>
      </c>
      <c r="C70" s="54"/>
      <c r="D70" s="51">
        <v>3</v>
      </c>
      <c r="E70" s="77">
        <v>7000</v>
      </c>
      <c r="F70" s="48"/>
      <c r="G70" s="48">
        <v>6670.06</v>
      </c>
      <c r="H70" s="48">
        <f>E70*D70</f>
        <v>21000</v>
      </c>
      <c r="I70" s="48"/>
      <c r="J70" s="14">
        <v>20010.18</v>
      </c>
    </row>
    <row r="71" spans="1:10" x14ac:dyDescent="0.25">
      <c r="A71" s="30" t="s">
        <v>11</v>
      </c>
      <c r="B71" s="103" t="s">
        <v>72</v>
      </c>
      <c r="C71" s="104"/>
      <c r="D71" s="51">
        <v>1</v>
      </c>
      <c r="E71" s="48">
        <v>33816</v>
      </c>
      <c r="F71" s="48"/>
      <c r="G71" s="48">
        <v>33816</v>
      </c>
      <c r="H71" s="48">
        <v>33816</v>
      </c>
      <c r="I71" s="48"/>
      <c r="J71" s="14">
        <v>33816</v>
      </c>
    </row>
    <row r="72" spans="1:10" ht="15" customHeight="1" x14ac:dyDescent="0.25">
      <c r="A72" s="30" t="s">
        <v>33</v>
      </c>
      <c r="B72" s="103" t="s">
        <v>39</v>
      </c>
      <c r="C72" s="104"/>
      <c r="D72" s="51">
        <v>1</v>
      </c>
      <c r="E72" s="48">
        <v>5664.52</v>
      </c>
      <c r="F72" s="48">
        <v>6211.7</v>
      </c>
      <c r="G72" s="48">
        <v>5666.52</v>
      </c>
      <c r="H72" s="48">
        <f>E72</f>
        <v>5664.52</v>
      </c>
      <c r="I72" s="48">
        <v>6211.7</v>
      </c>
      <c r="J72" s="48">
        <f>G72</f>
        <v>5666.52</v>
      </c>
    </row>
    <row r="73" spans="1:10" ht="19.5" customHeight="1" x14ac:dyDescent="0.25">
      <c r="A73" s="20"/>
      <c r="B73" s="101" t="s">
        <v>5</v>
      </c>
      <c r="C73" s="102"/>
      <c r="D73" s="32" t="s">
        <v>15</v>
      </c>
      <c r="E73" s="44" t="s">
        <v>15</v>
      </c>
      <c r="F73" s="44" t="s">
        <v>15</v>
      </c>
      <c r="G73" s="44" t="s">
        <v>15</v>
      </c>
      <c r="H73" s="49">
        <f>SUM(H65:H72)</f>
        <v>174650.84</v>
      </c>
      <c r="I73" s="49">
        <f>SUM(I65:I72)</f>
        <v>64211.7</v>
      </c>
      <c r="J73" s="25">
        <f>SUM(J65:J72)</f>
        <v>160392.69999999998</v>
      </c>
    </row>
    <row r="74" spans="1:10" ht="19.5" customHeight="1" x14ac:dyDescent="0.25">
      <c r="A74" s="57"/>
      <c r="B74" s="58"/>
      <c r="C74" s="58"/>
      <c r="D74" s="59"/>
      <c r="E74" s="59"/>
      <c r="F74" s="59"/>
      <c r="G74" s="59"/>
      <c r="H74" s="60"/>
      <c r="I74" s="60"/>
      <c r="J74" s="60"/>
    </row>
    <row r="75" spans="1:10" ht="15" customHeight="1" x14ac:dyDescent="0.25">
      <c r="A75" s="106" t="s">
        <v>89</v>
      </c>
      <c r="B75" s="117"/>
      <c r="C75" s="117"/>
      <c r="D75" s="117"/>
      <c r="E75" s="117"/>
      <c r="F75" s="117"/>
      <c r="G75" s="117"/>
      <c r="H75" s="117"/>
      <c r="I75" s="117"/>
      <c r="J75" s="117"/>
    </row>
    <row r="76" spans="1:10" x14ac:dyDescent="0.25">
      <c r="A76" s="82" t="s">
        <v>12</v>
      </c>
      <c r="B76" s="82"/>
      <c r="C76" s="27" t="s">
        <v>113</v>
      </c>
      <c r="D76" s="27"/>
      <c r="E76" s="27"/>
      <c r="F76" s="81"/>
      <c r="G76" s="60"/>
    </row>
    <row r="77" spans="1:10" ht="42.75" customHeight="1" x14ac:dyDescent="0.25">
      <c r="A77" s="8" t="s">
        <v>13</v>
      </c>
      <c r="B77" s="8"/>
      <c r="C77" s="105" t="s">
        <v>14</v>
      </c>
      <c r="D77" s="116"/>
      <c r="E77" s="116"/>
      <c r="F77" s="116"/>
    </row>
    <row r="78" spans="1:10" ht="19.5" hidden="1" customHeight="1" x14ac:dyDescent="0.25">
      <c r="A78" s="95" t="s">
        <v>12</v>
      </c>
      <c r="B78" s="95"/>
      <c r="C78" s="27" t="s">
        <v>53</v>
      </c>
      <c r="D78" s="27"/>
      <c r="E78" s="27"/>
      <c r="F78" s="82"/>
    </row>
    <row r="79" spans="1:10" ht="15" hidden="1" customHeight="1" x14ac:dyDescent="0.25">
      <c r="A79" s="83" t="s">
        <v>6</v>
      </c>
      <c r="B79" s="90" t="s">
        <v>0</v>
      </c>
      <c r="C79" s="91"/>
      <c r="D79" s="83" t="s">
        <v>21</v>
      </c>
      <c r="E79" s="85" t="s">
        <v>56</v>
      </c>
      <c r="F79" s="96"/>
      <c r="G79" s="86"/>
      <c r="H79" s="87" t="s">
        <v>57</v>
      </c>
      <c r="I79" s="88"/>
      <c r="J79" s="89"/>
    </row>
    <row r="80" spans="1:10" ht="30" customHeight="1" x14ac:dyDescent="0.25">
      <c r="A80" s="84"/>
      <c r="B80" s="92"/>
      <c r="C80" s="93"/>
      <c r="D80" s="84"/>
      <c r="E80" s="87" t="s">
        <v>41</v>
      </c>
      <c r="F80" s="43" t="s">
        <v>42</v>
      </c>
      <c r="G80" s="43" t="s">
        <v>94</v>
      </c>
      <c r="H80" s="87" t="s">
        <v>41</v>
      </c>
      <c r="I80" s="43" t="s">
        <v>42</v>
      </c>
      <c r="J80" s="43" t="s">
        <v>94</v>
      </c>
    </row>
    <row r="81" spans="1:10" x14ac:dyDescent="0.25">
      <c r="A81" s="28">
        <v>1</v>
      </c>
      <c r="B81" s="85">
        <v>2</v>
      </c>
      <c r="C81" s="86"/>
      <c r="D81" s="28">
        <v>3</v>
      </c>
      <c r="E81" s="28">
        <v>4</v>
      </c>
      <c r="F81" s="28">
        <v>5</v>
      </c>
      <c r="G81" s="28">
        <v>6</v>
      </c>
      <c r="H81" s="87">
        <v>7</v>
      </c>
      <c r="I81" s="87">
        <v>8</v>
      </c>
      <c r="J81" s="43">
        <v>9</v>
      </c>
    </row>
    <row r="82" spans="1:10" ht="20.25" customHeight="1" x14ac:dyDescent="0.25">
      <c r="A82" s="30" t="s">
        <v>7</v>
      </c>
      <c r="B82" s="103" t="s">
        <v>114</v>
      </c>
      <c r="C82" s="104"/>
      <c r="D82" s="51">
        <v>1</v>
      </c>
      <c r="E82" s="52">
        <v>135980</v>
      </c>
      <c r="F82" s="52"/>
      <c r="G82" s="52"/>
      <c r="H82" s="50">
        <f>D82*E82</f>
        <v>135980</v>
      </c>
      <c r="I82" s="50"/>
      <c r="J82" s="12"/>
    </row>
    <row r="83" spans="1:10" x14ac:dyDescent="0.25">
      <c r="A83" s="20"/>
      <c r="B83" s="101" t="s">
        <v>5</v>
      </c>
      <c r="C83" s="102"/>
      <c r="D83" s="44" t="s">
        <v>15</v>
      </c>
      <c r="E83" s="44" t="s">
        <v>15</v>
      </c>
      <c r="F83" s="44" t="s">
        <v>15</v>
      </c>
      <c r="G83" s="44" t="s">
        <v>15</v>
      </c>
      <c r="H83" s="49">
        <f>SUM(H82:H82)</f>
        <v>135980</v>
      </c>
      <c r="I83" s="49">
        <f>SUM(I82:I82)</f>
        <v>0</v>
      </c>
      <c r="J83" s="49">
        <f>SUM(J82:J82)</f>
        <v>0</v>
      </c>
    </row>
    <row r="84" spans="1:10" x14ac:dyDescent="0.25">
      <c r="A84" s="57"/>
      <c r="B84" s="58"/>
      <c r="C84" s="58"/>
      <c r="D84" s="59"/>
      <c r="E84" s="60"/>
      <c r="F84" s="60"/>
      <c r="G84" s="60"/>
    </row>
    <row r="85" spans="1:10" x14ac:dyDescent="0.25">
      <c r="A85" s="106" t="s">
        <v>87</v>
      </c>
      <c r="B85" s="106"/>
      <c r="C85" s="106"/>
      <c r="D85" s="106"/>
      <c r="E85" s="106"/>
      <c r="F85" s="106"/>
      <c r="G85" s="60"/>
    </row>
    <row r="86" spans="1:10" x14ac:dyDescent="0.25">
      <c r="A86" s="107" t="s">
        <v>12</v>
      </c>
      <c r="B86" s="107"/>
      <c r="C86" s="27" t="s">
        <v>67</v>
      </c>
      <c r="D86" s="27"/>
      <c r="E86" s="27"/>
      <c r="F86" s="64"/>
      <c r="G86" s="60"/>
    </row>
    <row r="87" spans="1:10" ht="34.5" customHeight="1" x14ac:dyDescent="0.25">
      <c r="A87" s="8" t="s">
        <v>13</v>
      </c>
      <c r="B87" s="8"/>
      <c r="C87" s="105" t="s">
        <v>14</v>
      </c>
      <c r="D87" s="105"/>
      <c r="E87" s="105"/>
      <c r="F87" s="105"/>
      <c r="I87" t="s">
        <v>74</v>
      </c>
    </row>
    <row r="88" spans="1:10" ht="19.5" hidden="1" customHeight="1" x14ac:dyDescent="0.25">
      <c r="A88" s="107" t="s">
        <v>12</v>
      </c>
      <c r="B88" s="107"/>
      <c r="C88" s="27" t="s">
        <v>53</v>
      </c>
      <c r="D88" s="27"/>
      <c r="E88" s="27"/>
      <c r="F88" s="41"/>
    </row>
    <row r="89" spans="1:10" ht="15" hidden="1" customHeight="1" x14ac:dyDescent="0.25">
      <c r="A89" s="108" t="s">
        <v>6</v>
      </c>
      <c r="B89" s="110" t="s">
        <v>0</v>
      </c>
      <c r="C89" s="111"/>
      <c r="D89" s="108" t="s">
        <v>55</v>
      </c>
      <c r="E89" s="110" t="s">
        <v>56</v>
      </c>
      <c r="F89" s="114"/>
      <c r="G89" s="111"/>
      <c r="H89" s="98" t="s">
        <v>57</v>
      </c>
      <c r="I89" s="99"/>
      <c r="J89" s="100"/>
    </row>
    <row r="90" spans="1:10" ht="30" customHeight="1" x14ac:dyDescent="0.25">
      <c r="A90" s="109"/>
      <c r="B90" s="112"/>
      <c r="C90" s="113"/>
      <c r="D90" s="109"/>
      <c r="E90" s="22" t="s">
        <v>41</v>
      </c>
      <c r="F90" s="43" t="s">
        <v>42</v>
      </c>
      <c r="G90" s="43" t="s">
        <v>94</v>
      </c>
      <c r="H90" s="22" t="s">
        <v>41</v>
      </c>
      <c r="I90" s="43" t="s">
        <v>42</v>
      </c>
      <c r="J90" s="43" t="s">
        <v>94</v>
      </c>
    </row>
    <row r="91" spans="1:10" x14ac:dyDescent="0.25">
      <c r="A91" s="28">
        <v>1</v>
      </c>
      <c r="B91" s="101">
        <v>2</v>
      </c>
      <c r="C91" s="102"/>
      <c r="D91" s="28">
        <v>3</v>
      </c>
      <c r="E91" s="28">
        <v>4</v>
      </c>
      <c r="F91" s="28">
        <v>5</v>
      </c>
      <c r="G91" s="28">
        <v>6</v>
      </c>
      <c r="H91" s="22">
        <v>7</v>
      </c>
      <c r="I91" s="22">
        <v>8</v>
      </c>
      <c r="J91" s="43">
        <v>9</v>
      </c>
    </row>
    <row r="92" spans="1:10" ht="30.75" customHeight="1" x14ac:dyDescent="0.25">
      <c r="A92" s="30" t="s">
        <v>7</v>
      </c>
      <c r="B92" s="103" t="s">
        <v>54</v>
      </c>
      <c r="C92" s="104"/>
      <c r="D92" s="51">
        <v>11</v>
      </c>
      <c r="E92" s="52">
        <v>8182</v>
      </c>
      <c r="F92" s="52"/>
      <c r="G92" s="52"/>
      <c r="H92" s="50">
        <f>D92*E92</f>
        <v>90002</v>
      </c>
      <c r="I92" s="50"/>
      <c r="J92" s="12"/>
    </row>
    <row r="93" spans="1:10" x14ac:dyDescent="0.25">
      <c r="A93" s="20"/>
      <c r="B93" s="101" t="s">
        <v>5</v>
      </c>
      <c r="C93" s="102"/>
      <c r="D93" s="44" t="s">
        <v>15</v>
      </c>
      <c r="E93" s="44" t="s">
        <v>15</v>
      </c>
      <c r="F93" s="44" t="s">
        <v>15</v>
      </c>
      <c r="G93" s="44" t="s">
        <v>15</v>
      </c>
      <c r="H93" s="49">
        <f>SUM(H92:H92)</f>
        <v>90002</v>
      </c>
      <c r="I93" s="49">
        <f>SUM(I92:I92)</f>
        <v>0</v>
      </c>
      <c r="J93" s="49">
        <f>SUM(J92:J92)</f>
        <v>0</v>
      </c>
    </row>
    <row r="94" spans="1:10" x14ac:dyDescent="0.25">
      <c r="A94" s="57"/>
      <c r="B94" s="58"/>
      <c r="C94" s="58"/>
      <c r="D94" s="59"/>
      <c r="E94" s="59"/>
      <c r="F94" s="59"/>
      <c r="G94" s="59"/>
      <c r="H94" s="60"/>
      <c r="I94" s="60"/>
      <c r="J94" s="60"/>
    </row>
    <row r="95" spans="1:10" ht="15" customHeight="1" x14ac:dyDescent="0.25">
      <c r="A95" s="57"/>
      <c r="B95" s="58"/>
      <c r="C95" s="58"/>
      <c r="D95" s="59"/>
      <c r="E95" s="59"/>
      <c r="F95" s="59"/>
      <c r="G95" s="59"/>
      <c r="H95" s="60"/>
      <c r="I95" s="60"/>
      <c r="J95" s="60"/>
    </row>
    <row r="96" spans="1:10" ht="15" customHeight="1" x14ac:dyDescent="0.25">
      <c r="A96" s="57"/>
      <c r="B96" s="106" t="s">
        <v>88</v>
      </c>
      <c r="C96" s="106"/>
      <c r="D96" s="106"/>
      <c r="E96" s="106"/>
      <c r="F96" s="106"/>
      <c r="G96" s="106"/>
      <c r="H96" s="60"/>
      <c r="I96" s="60"/>
      <c r="J96" s="60"/>
    </row>
    <row r="97" spans="1:10" ht="15" customHeight="1" x14ac:dyDescent="0.25">
      <c r="A97" s="115" t="s">
        <v>12</v>
      </c>
      <c r="B97" s="115"/>
      <c r="C97" s="27" t="s">
        <v>80</v>
      </c>
      <c r="D97" s="27"/>
      <c r="E97" s="27"/>
      <c r="F97" s="81"/>
      <c r="G97" s="81"/>
      <c r="H97" s="60"/>
      <c r="I97" s="60"/>
      <c r="J97" s="60"/>
    </row>
    <row r="98" spans="1:10" ht="27.75" customHeight="1" x14ac:dyDescent="0.25">
      <c r="A98" s="8" t="s">
        <v>13</v>
      </c>
      <c r="B98" s="8"/>
      <c r="C98" s="105" t="s">
        <v>14</v>
      </c>
      <c r="D98" s="105"/>
      <c r="E98" s="105"/>
      <c r="F98" s="105"/>
      <c r="H98" t="s">
        <v>74</v>
      </c>
      <c r="I98" t="s">
        <v>74</v>
      </c>
    </row>
    <row r="99" spans="1:10" ht="15" customHeight="1" x14ac:dyDescent="0.25">
      <c r="A99" s="108" t="s">
        <v>6</v>
      </c>
      <c r="B99" s="110" t="s">
        <v>0</v>
      </c>
      <c r="C99" s="111"/>
      <c r="D99" s="108" t="s">
        <v>21</v>
      </c>
      <c r="E99" s="98" t="s">
        <v>20</v>
      </c>
      <c r="F99" s="99"/>
      <c r="G99" s="100"/>
    </row>
    <row r="100" spans="1:10" x14ac:dyDescent="0.25">
      <c r="A100" s="109"/>
      <c r="B100" s="112"/>
      <c r="C100" s="113"/>
      <c r="D100" s="109"/>
      <c r="E100" s="87" t="s">
        <v>41</v>
      </c>
      <c r="F100" s="43" t="s">
        <v>42</v>
      </c>
      <c r="G100" s="43" t="s">
        <v>94</v>
      </c>
    </row>
    <row r="101" spans="1:10" x14ac:dyDescent="0.25">
      <c r="A101" s="28">
        <v>1</v>
      </c>
      <c r="B101" s="101">
        <v>2</v>
      </c>
      <c r="C101" s="102"/>
      <c r="D101" s="28">
        <v>3</v>
      </c>
      <c r="E101" s="87">
        <v>4</v>
      </c>
      <c r="F101" s="87">
        <v>5</v>
      </c>
      <c r="G101" s="43">
        <v>6</v>
      </c>
    </row>
    <row r="102" spans="1:10" ht="15" customHeight="1" x14ac:dyDescent="0.25">
      <c r="A102" s="30" t="s">
        <v>7</v>
      </c>
      <c r="B102" s="103" t="s">
        <v>79</v>
      </c>
      <c r="C102" s="104"/>
      <c r="D102" s="51">
        <v>3</v>
      </c>
      <c r="E102" s="50">
        <v>100000</v>
      </c>
      <c r="F102" s="50"/>
      <c r="G102" s="12"/>
    </row>
    <row r="103" spans="1:10" ht="15" customHeight="1" x14ac:dyDescent="0.25">
      <c r="A103" s="20"/>
      <c r="B103" s="101" t="s">
        <v>5</v>
      </c>
      <c r="C103" s="102"/>
      <c r="D103" s="44" t="s">
        <v>15</v>
      </c>
      <c r="E103" s="49">
        <f>SUM(E102)</f>
        <v>100000</v>
      </c>
      <c r="F103" s="49">
        <f t="shared" ref="F103:G103" si="2">SUM(F102)</f>
        <v>0</v>
      </c>
      <c r="G103" s="25">
        <f t="shared" si="2"/>
        <v>0</v>
      </c>
    </row>
    <row r="105" spans="1:10" x14ac:dyDescent="0.25">
      <c r="A105" s="106" t="s">
        <v>115</v>
      </c>
      <c r="B105" s="106"/>
      <c r="C105" s="106"/>
      <c r="D105" s="106"/>
      <c r="E105" s="106"/>
      <c r="F105" s="106"/>
      <c r="G105" s="60"/>
    </row>
    <row r="106" spans="1:10" x14ac:dyDescent="0.25">
      <c r="A106" s="107" t="s">
        <v>12</v>
      </c>
      <c r="B106" s="107"/>
      <c r="C106" s="27" t="s">
        <v>116</v>
      </c>
      <c r="D106" s="27"/>
      <c r="E106" s="27"/>
      <c r="F106" s="81"/>
      <c r="G106" s="60"/>
    </row>
    <row r="107" spans="1:10" ht="27" customHeight="1" x14ac:dyDescent="0.25">
      <c r="A107" s="8" t="s">
        <v>13</v>
      </c>
      <c r="B107" s="8"/>
      <c r="C107" s="105" t="s">
        <v>14</v>
      </c>
      <c r="D107" s="105"/>
      <c r="E107" s="105"/>
      <c r="F107" s="105"/>
      <c r="I107" t="s">
        <v>74</v>
      </c>
    </row>
    <row r="108" spans="1:10" x14ac:dyDescent="0.25">
      <c r="A108" s="107"/>
      <c r="B108" s="107"/>
      <c r="C108" s="27"/>
      <c r="D108" s="27"/>
      <c r="E108" s="27"/>
      <c r="F108" s="82"/>
    </row>
    <row r="109" spans="1:10" x14ac:dyDescent="0.25">
      <c r="A109" s="108" t="s">
        <v>6</v>
      </c>
      <c r="B109" s="110" t="s">
        <v>0</v>
      </c>
      <c r="C109" s="111"/>
      <c r="D109" s="108" t="s">
        <v>21</v>
      </c>
      <c r="E109" s="110" t="s">
        <v>56</v>
      </c>
      <c r="F109" s="114"/>
      <c r="G109" s="111"/>
      <c r="H109" s="98" t="s">
        <v>57</v>
      </c>
      <c r="I109" s="99"/>
      <c r="J109" s="100"/>
    </row>
    <row r="110" spans="1:10" x14ac:dyDescent="0.25">
      <c r="A110" s="109"/>
      <c r="B110" s="112"/>
      <c r="C110" s="113"/>
      <c r="D110" s="109"/>
      <c r="E110" s="87" t="s">
        <v>41</v>
      </c>
      <c r="F110" s="43" t="s">
        <v>42</v>
      </c>
      <c r="G110" s="43" t="s">
        <v>94</v>
      </c>
      <c r="H110" s="87" t="s">
        <v>41</v>
      </c>
      <c r="I110" s="43" t="s">
        <v>42</v>
      </c>
      <c r="J110" s="43" t="s">
        <v>94</v>
      </c>
    </row>
    <row r="111" spans="1:10" x14ac:dyDescent="0.25">
      <c r="A111" s="28">
        <v>1</v>
      </c>
      <c r="B111" s="101">
        <v>2</v>
      </c>
      <c r="C111" s="102"/>
      <c r="D111" s="28">
        <v>3</v>
      </c>
      <c r="E111" s="28">
        <v>4</v>
      </c>
      <c r="F111" s="28">
        <v>5</v>
      </c>
      <c r="G111" s="28">
        <v>6</v>
      </c>
      <c r="H111" s="87">
        <v>7</v>
      </c>
      <c r="I111" s="87">
        <v>8</v>
      </c>
      <c r="J111" s="43">
        <v>9</v>
      </c>
    </row>
    <row r="112" spans="1:10" ht="28.5" customHeight="1" x14ac:dyDescent="0.25">
      <c r="A112" s="30" t="s">
        <v>7</v>
      </c>
      <c r="B112" s="103" t="s">
        <v>118</v>
      </c>
      <c r="C112" s="104"/>
      <c r="D112" s="51">
        <v>1</v>
      </c>
      <c r="E112" s="52">
        <v>40410</v>
      </c>
      <c r="F112" s="52"/>
      <c r="G112" s="52"/>
      <c r="H112" s="50">
        <f>D112*E112</f>
        <v>40410</v>
      </c>
      <c r="I112" s="50"/>
      <c r="J112" s="12"/>
    </row>
    <row r="113" spans="1:10" x14ac:dyDescent="0.25">
      <c r="A113" s="20"/>
      <c r="B113" s="101" t="s">
        <v>5</v>
      </c>
      <c r="C113" s="102"/>
      <c r="D113" s="44" t="s">
        <v>15</v>
      </c>
      <c r="E113" s="44" t="s">
        <v>15</v>
      </c>
      <c r="F113" s="44" t="s">
        <v>15</v>
      </c>
      <c r="G113" s="44" t="s">
        <v>15</v>
      </c>
      <c r="H113" s="49">
        <f>SUM(H112:H112)</f>
        <v>40410</v>
      </c>
      <c r="I113" s="49">
        <f>SUM(I112:I112)</f>
        <v>0</v>
      </c>
      <c r="J113" s="49">
        <f>SUM(J112:J112)</f>
        <v>0</v>
      </c>
    </row>
  </sheetData>
  <mergeCells count="76">
    <mergeCell ref="D62:D63"/>
    <mergeCell ref="B62:C63"/>
    <mergeCell ref="A1:F1"/>
    <mergeCell ref="C3:F3"/>
    <mergeCell ref="A4:F4"/>
    <mergeCell ref="A12:F12"/>
    <mergeCell ref="A2:B2"/>
    <mergeCell ref="C7:F7"/>
    <mergeCell ref="A13:B13"/>
    <mergeCell ref="A40:F40"/>
    <mergeCell ref="A41:B41"/>
    <mergeCell ref="H43:J43"/>
    <mergeCell ref="E62:G62"/>
    <mergeCell ref="E43:G43"/>
    <mergeCell ref="C42:F42"/>
    <mergeCell ref="A30:F30"/>
    <mergeCell ref="A31:B31"/>
    <mergeCell ref="C32:F32"/>
    <mergeCell ref="G59:I59"/>
    <mergeCell ref="H62:J62"/>
    <mergeCell ref="A60:B60"/>
    <mergeCell ref="A59:F59"/>
    <mergeCell ref="C61:F61"/>
    <mergeCell ref="A62:A63"/>
    <mergeCell ref="G7:I7"/>
    <mergeCell ref="J7:L7"/>
    <mergeCell ref="C16:E16"/>
    <mergeCell ref="F16:H16"/>
    <mergeCell ref="I16:K16"/>
    <mergeCell ref="C14:F14"/>
    <mergeCell ref="B64:C64"/>
    <mergeCell ref="B73:C73"/>
    <mergeCell ref="B67:C67"/>
    <mergeCell ref="B68:C68"/>
    <mergeCell ref="B72:C72"/>
    <mergeCell ref="B71:C71"/>
    <mergeCell ref="B66:C66"/>
    <mergeCell ref="B65:C65"/>
    <mergeCell ref="C77:F77"/>
    <mergeCell ref="A75:J75"/>
    <mergeCell ref="B83:C83"/>
    <mergeCell ref="B82:C82"/>
    <mergeCell ref="B91:C91"/>
    <mergeCell ref="A88:B88"/>
    <mergeCell ref="A89:A90"/>
    <mergeCell ref="B89:C90"/>
    <mergeCell ref="C87:F87"/>
    <mergeCell ref="A85:F85"/>
    <mergeCell ref="A86:B86"/>
    <mergeCell ref="H89:J89"/>
    <mergeCell ref="D99:D100"/>
    <mergeCell ref="E99:G99"/>
    <mergeCell ref="A97:B97"/>
    <mergeCell ref="A99:A100"/>
    <mergeCell ref="B99:C100"/>
    <mergeCell ref="E89:G89"/>
    <mergeCell ref="D89:D90"/>
    <mergeCell ref="B96:G96"/>
    <mergeCell ref="B92:C92"/>
    <mergeCell ref="B93:C93"/>
    <mergeCell ref="H109:J109"/>
    <mergeCell ref="B111:C111"/>
    <mergeCell ref="B112:C112"/>
    <mergeCell ref="B113:C113"/>
    <mergeCell ref="C98:F98"/>
    <mergeCell ref="A105:F105"/>
    <mergeCell ref="A106:B106"/>
    <mergeCell ref="C107:F107"/>
    <mergeCell ref="A108:B108"/>
    <mergeCell ref="A109:A110"/>
    <mergeCell ref="B109:C110"/>
    <mergeCell ref="D109:D110"/>
    <mergeCell ref="E109:G109"/>
    <mergeCell ref="B103:C103"/>
    <mergeCell ref="B102:C102"/>
    <mergeCell ref="B101:C101"/>
  </mergeCells>
  <pageMargins left="0.70866141732283472" right="0.70866141732283472" top="0.19685039370078741" bottom="0.19685039370078741" header="0.31496062992125984" footer="0.31496062992125984"/>
  <pageSetup paperSize="9" scale="57" orientation="landscape" r:id="rId1"/>
  <rowBreaks count="2" manualBreakCount="2">
    <brk id="39" max="16383" man="1"/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topLeftCell="A4" workbookViewId="0">
      <selection activeCell="K23" sqref="K23"/>
    </sheetView>
  </sheetViews>
  <sheetFormatPr defaultRowHeight="15" x14ac:dyDescent="0.25"/>
  <cols>
    <col min="2" max="2" width="14.140625" customWidth="1"/>
    <col min="3" max="3" width="14.42578125" customWidth="1"/>
    <col min="4" max="4" width="10.85546875" customWidth="1"/>
    <col min="5" max="5" width="12.7109375" customWidth="1"/>
    <col min="6" max="6" width="12.42578125" customWidth="1"/>
    <col min="7" max="7" width="13" customWidth="1"/>
    <col min="8" max="8" width="13.140625" customWidth="1"/>
    <col min="9" max="9" width="12.42578125" customWidth="1"/>
    <col min="10" max="10" width="13" customWidth="1"/>
    <col min="11" max="11" width="13.28515625" bestFit="1" customWidth="1"/>
  </cols>
  <sheetData>
    <row r="1" spans="1:10" ht="16.5" customHeight="1" x14ac:dyDescent="0.25">
      <c r="A1" s="106" t="s">
        <v>85</v>
      </c>
      <c r="B1" s="106"/>
      <c r="C1" s="106"/>
      <c r="D1" s="106"/>
      <c r="E1" s="106"/>
      <c r="F1" s="106"/>
      <c r="G1" s="120"/>
      <c r="H1" s="120"/>
      <c r="I1" s="120"/>
    </row>
    <row r="2" spans="1:10" ht="21" customHeight="1" x14ac:dyDescent="0.25">
      <c r="A2" s="107" t="s">
        <v>12</v>
      </c>
      <c r="B2" s="107"/>
      <c r="C2" s="26" t="s">
        <v>68</v>
      </c>
      <c r="D2" s="26"/>
      <c r="E2" s="27"/>
      <c r="F2" s="64"/>
      <c r="G2" s="67"/>
      <c r="H2" s="67"/>
      <c r="I2" s="67"/>
    </row>
    <row r="3" spans="1:10" s="1" customFormat="1" ht="29.25" customHeight="1" x14ac:dyDescent="0.25">
      <c r="A3" s="123" t="s">
        <v>13</v>
      </c>
      <c r="B3" s="124"/>
      <c r="C3" s="105" t="s">
        <v>14</v>
      </c>
      <c r="D3" s="105"/>
      <c r="E3" s="105"/>
      <c r="F3" s="105"/>
    </row>
    <row r="4" spans="1:10" ht="30" customHeight="1" x14ac:dyDescent="0.25">
      <c r="A4" s="108" t="s">
        <v>6</v>
      </c>
      <c r="B4" s="110" t="s">
        <v>0</v>
      </c>
      <c r="C4" s="111"/>
      <c r="D4" s="108" t="s">
        <v>50</v>
      </c>
      <c r="E4" s="98" t="s">
        <v>51</v>
      </c>
      <c r="F4" s="99"/>
      <c r="G4" s="100"/>
      <c r="H4" s="98" t="s">
        <v>20</v>
      </c>
      <c r="I4" s="99"/>
      <c r="J4" s="100"/>
    </row>
    <row r="5" spans="1:10" x14ac:dyDescent="0.25">
      <c r="A5" s="109"/>
      <c r="B5" s="112"/>
      <c r="C5" s="113"/>
      <c r="D5" s="109"/>
      <c r="E5" s="55" t="s">
        <v>41</v>
      </c>
      <c r="F5" s="43" t="s">
        <v>42</v>
      </c>
      <c r="G5" s="43" t="s">
        <v>94</v>
      </c>
      <c r="H5" s="55" t="s">
        <v>41</v>
      </c>
      <c r="I5" s="43" t="s">
        <v>42</v>
      </c>
      <c r="J5" s="43" t="s">
        <v>94</v>
      </c>
    </row>
    <row r="6" spans="1:10" x14ac:dyDescent="0.25">
      <c r="A6" s="28">
        <v>1</v>
      </c>
      <c r="B6" s="101">
        <v>2</v>
      </c>
      <c r="C6" s="102"/>
      <c r="D6" s="28">
        <v>3</v>
      </c>
      <c r="E6" s="55">
        <v>4</v>
      </c>
      <c r="F6" s="55">
        <v>5</v>
      </c>
      <c r="G6" s="43">
        <v>6</v>
      </c>
      <c r="H6" s="55">
        <v>7</v>
      </c>
      <c r="I6" s="55">
        <v>8</v>
      </c>
      <c r="J6" s="43">
        <v>9</v>
      </c>
    </row>
    <row r="7" spans="1:10" x14ac:dyDescent="0.25">
      <c r="A7" s="30" t="s">
        <v>7</v>
      </c>
      <c r="B7" s="103" t="s">
        <v>52</v>
      </c>
      <c r="C7" s="104"/>
      <c r="D7" s="51">
        <v>4</v>
      </c>
      <c r="E7" s="50">
        <v>5800</v>
      </c>
      <c r="F7" s="50">
        <v>5800</v>
      </c>
      <c r="G7" s="12"/>
      <c r="H7" s="50">
        <v>52200</v>
      </c>
      <c r="I7" s="50">
        <v>52200</v>
      </c>
      <c r="J7" s="12">
        <v>52200</v>
      </c>
    </row>
    <row r="8" spans="1:10" x14ac:dyDescent="0.25">
      <c r="A8" s="20"/>
      <c r="B8" s="101" t="s">
        <v>5</v>
      </c>
      <c r="C8" s="102"/>
      <c r="D8" s="44" t="s">
        <v>15</v>
      </c>
      <c r="E8" s="44" t="s">
        <v>15</v>
      </c>
      <c r="F8" s="44" t="s">
        <v>15</v>
      </c>
      <c r="G8" s="44" t="s">
        <v>15</v>
      </c>
      <c r="H8" s="49">
        <f>SUM(H7:H7)</f>
        <v>52200</v>
      </c>
      <c r="I8" s="49">
        <f>SUM(I7:I7)</f>
        <v>52200</v>
      </c>
      <c r="J8" s="25">
        <f>SUM(J7:J7)</f>
        <v>52200</v>
      </c>
    </row>
    <row r="9" spans="1:10" x14ac:dyDescent="0.25">
      <c r="A9" s="57"/>
      <c r="B9" s="58"/>
      <c r="C9" s="58"/>
      <c r="D9" s="59"/>
      <c r="E9" s="60"/>
      <c r="F9" s="60"/>
      <c r="G9" s="60"/>
    </row>
    <row r="10" spans="1:10" ht="17.25" customHeight="1" x14ac:dyDescent="0.25">
      <c r="A10" s="106" t="s">
        <v>89</v>
      </c>
      <c r="B10" s="106"/>
      <c r="C10" s="106"/>
      <c r="D10" s="106"/>
      <c r="E10" s="106"/>
      <c r="F10" s="106"/>
    </row>
    <row r="11" spans="1:10" ht="17.25" customHeight="1" x14ac:dyDescent="0.25">
      <c r="A11" s="107" t="s">
        <v>12</v>
      </c>
      <c r="B11" s="107"/>
      <c r="C11" s="27" t="s">
        <v>70</v>
      </c>
      <c r="D11" s="27"/>
      <c r="E11" s="27"/>
      <c r="F11" s="64"/>
    </row>
    <row r="12" spans="1:10" ht="32.25" customHeight="1" x14ac:dyDescent="0.25">
      <c r="A12" s="123" t="s">
        <v>13</v>
      </c>
      <c r="B12" s="124"/>
      <c r="C12" s="105" t="s">
        <v>14</v>
      </c>
      <c r="D12" s="105"/>
      <c r="E12" s="105"/>
      <c r="F12" s="105"/>
    </row>
    <row r="13" spans="1:10" x14ac:dyDescent="0.25">
      <c r="A13" s="108" t="s">
        <v>6</v>
      </c>
      <c r="B13" s="110" t="s">
        <v>0</v>
      </c>
      <c r="C13" s="111"/>
      <c r="D13" s="108" t="s">
        <v>21</v>
      </c>
      <c r="E13" s="98" t="s">
        <v>20</v>
      </c>
      <c r="F13" s="99"/>
      <c r="G13" s="100"/>
    </row>
    <row r="14" spans="1:10" ht="24.75" customHeight="1" x14ac:dyDescent="0.25">
      <c r="A14" s="109"/>
      <c r="B14" s="112"/>
      <c r="C14" s="113"/>
      <c r="D14" s="109"/>
      <c r="E14" s="55" t="s">
        <v>41</v>
      </c>
      <c r="F14" s="43" t="s">
        <v>42</v>
      </c>
      <c r="G14" s="43" t="s">
        <v>94</v>
      </c>
    </row>
    <row r="15" spans="1:10" x14ac:dyDescent="0.25">
      <c r="A15" s="28">
        <v>1</v>
      </c>
      <c r="B15" s="101">
        <v>2</v>
      </c>
      <c r="C15" s="102"/>
      <c r="D15" s="28">
        <v>3</v>
      </c>
      <c r="E15" s="55">
        <v>4</v>
      </c>
      <c r="F15" s="55">
        <v>5</v>
      </c>
      <c r="G15" s="43">
        <v>6</v>
      </c>
      <c r="I15" t="s">
        <v>74</v>
      </c>
    </row>
    <row r="16" spans="1:10" ht="30" customHeight="1" x14ac:dyDescent="0.25">
      <c r="A16" s="30" t="s">
        <v>7</v>
      </c>
      <c r="B16" s="103" t="s">
        <v>101</v>
      </c>
      <c r="C16" s="104"/>
      <c r="D16" s="51">
        <v>1</v>
      </c>
      <c r="E16" s="50">
        <v>73977</v>
      </c>
      <c r="F16" s="50">
        <v>74095</v>
      </c>
      <c r="G16" s="12">
        <v>80266</v>
      </c>
    </row>
    <row r="17" spans="1:11" x14ac:dyDescent="0.25">
      <c r="A17" s="30" t="s">
        <v>8</v>
      </c>
      <c r="B17" s="61"/>
      <c r="C17" s="62"/>
      <c r="D17" s="51"/>
      <c r="E17" s="50"/>
      <c r="F17" s="50"/>
      <c r="G17" s="12"/>
    </row>
    <row r="18" spans="1:11" x14ac:dyDescent="0.25">
      <c r="A18" s="30" t="s">
        <v>9</v>
      </c>
      <c r="B18" s="103"/>
      <c r="C18" s="122"/>
      <c r="D18" s="51"/>
      <c r="E18" s="50"/>
      <c r="F18" s="50"/>
      <c r="G18" s="12"/>
      <c r="J18" s="97"/>
      <c r="K18" s="97"/>
    </row>
    <row r="19" spans="1:11" x14ac:dyDescent="0.25">
      <c r="A19" s="20"/>
      <c r="B19" s="101" t="s">
        <v>5</v>
      </c>
      <c r="C19" s="102"/>
      <c r="D19" s="44" t="s">
        <v>15</v>
      </c>
      <c r="E19" s="49">
        <f>SUM(E16:E18)</f>
        <v>73977</v>
      </c>
      <c r="F19" s="49">
        <f>SUM(F16:F18)</f>
        <v>74095</v>
      </c>
      <c r="G19" s="25">
        <f>SUM(G16:G18)</f>
        <v>80266</v>
      </c>
    </row>
    <row r="20" spans="1:11" x14ac:dyDescent="0.25">
      <c r="E20" s="63"/>
      <c r="F20" s="63"/>
      <c r="G20" s="63"/>
    </row>
    <row r="22" spans="1:11" x14ac:dyDescent="0.25">
      <c r="A22" s="106" t="s">
        <v>117</v>
      </c>
      <c r="B22" s="106"/>
      <c r="C22" s="106"/>
      <c r="D22" s="106"/>
      <c r="E22" s="106"/>
      <c r="F22" s="106"/>
      <c r="G22" s="120"/>
      <c r="H22" s="120"/>
      <c r="I22" s="120"/>
    </row>
    <row r="23" spans="1:11" x14ac:dyDescent="0.25">
      <c r="A23" s="107" t="s">
        <v>12</v>
      </c>
      <c r="B23" s="107"/>
      <c r="C23" s="26" t="s">
        <v>69</v>
      </c>
      <c r="D23" s="26"/>
      <c r="E23" s="27"/>
      <c r="F23" s="81"/>
      <c r="G23" s="94"/>
      <c r="H23" s="94"/>
      <c r="I23" s="94"/>
    </row>
    <row r="24" spans="1:11" ht="28.5" customHeight="1" x14ac:dyDescent="0.25">
      <c r="A24" s="123" t="s">
        <v>13</v>
      </c>
      <c r="B24" s="124"/>
      <c r="C24" s="105" t="s">
        <v>14</v>
      </c>
      <c r="D24" s="105"/>
      <c r="E24" s="105"/>
      <c r="F24" s="105"/>
      <c r="G24" s="1"/>
      <c r="H24" s="1"/>
      <c r="I24" s="1"/>
      <c r="J24" s="1"/>
    </row>
    <row r="25" spans="1:11" x14ac:dyDescent="0.25">
      <c r="A25" s="108" t="s">
        <v>6</v>
      </c>
      <c r="B25" s="110" t="s">
        <v>0</v>
      </c>
      <c r="C25" s="111"/>
      <c r="D25" s="108" t="s">
        <v>50</v>
      </c>
      <c r="E25" s="98" t="s">
        <v>51</v>
      </c>
      <c r="F25" s="99"/>
      <c r="G25" s="100"/>
      <c r="H25" s="98" t="s">
        <v>20</v>
      </c>
      <c r="I25" s="99"/>
      <c r="J25" s="100"/>
    </row>
    <row r="26" spans="1:11" x14ac:dyDescent="0.25">
      <c r="A26" s="109"/>
      <c r="B26" s="112"/>
      <c r="C26" s="113"/>
      <c r="D26" s="109"/>
      <c r="E26" s="87" t="s">
        <v>41</v>
      </c>
      <c r="F26" s="43" t="s">
        <v>42</v>
      </c>
      <c r="G26" s="43" t="s">
        <v>94</v>
      </c>
      <c r="H26" s="87" t="s">
        <v>41</v>
      </c>
      <c r="I26" s="43" t="s">
        <v>42</v>
      </c>
      <c r="J26" s="43" t="s">
        <v>94</v>
      </c>
    </row>
    <row r="27" spans="1:11" x14ac:dyDescent="0.25">
      <c r="A27" s="28">
        <v>1</v>
      </c>
      <c r="B27" s="101">
        <v>2</v>
      </c>
      <c r="C27" s="102"/>
      <c r="D27" s="28">
        <v>3</v>
      </c>
      <c r="E27" s="87">
        <v>4</v>
      </c>
      <c r="F27" s="87">
        <v>5</v>
      </c>
      <c r="G27" s="43">
        <v>6</v>
      </c>
      <c r="H27" s="87">
        <v>7</v>
      </c>
      <c r="I27" s="87">
        <v>8</v>
      </c>
      <c r="J27" s="43">
        <v>9</v>
      </c>
    </row>
    <row r="28" spans="1:11" x14ac:dyDescent="0.25">
      <c r="A28" s="30" t="s">
        <v>7</v>
      </c>
      <c r="B28" s="103" t="s">
        <v>90</v>
      </c>
      <c r="C28" s="104"/>
      <c r="D28" s="51">
        <v>1</v>
      </c>
      <c r="E28" s="50">
        <v>22692</v>
      </c>
      <c r="F28" s="50">
        <v>28541</v>
      </c>
      <c r="G28" s="12">
        <v>28541</v>
      </c>
      <c r="H28" s="50">
        <v>22692</v>
      </c>
      <c r="I28" s="50">
        <v>28541</v>
      </c>
      <c r="J28" s="12">
        <v>28541</v>
      </c>
    </row>
    <row r="29" spans="1:11" x14ac:dyDescent="0.25">
      <c r="A29" s="20"/>
      <c r="B29" s="101" t="s">
        <v>5</v>
      </c>
      <c r="C29" s="102"/>
      <c r="D29" s="44" t="s">
        <v>15</v>
      </c>
      <c r="E29" s="44" t="s">
        <v>15</v>
      </c>
      <c r="F29" s="44" t="s">
        <v>15</v>
      </c>
      <c r="G29" s="44" t="s">
        <v>15</v>
      </c>
      <c r="H29" s="49">
        <f>SUM(H28:H28)</f>
        <v>22692</v>
      </c>
      <c r="I29" s="49">
        <f>SUM(I28:I28)</f>
        <v>28541</v>
      </c>
      <c r="J29" s="25">
        <f>SUM(J28:J28)</f>
        <v>28541</v>
      </c>
    </row>
  </sheetData>
  <mergeCells count="38">
    <mergeCell ref="B28:C28"/>
    <mergeCell ref="B29:C29"/>
    <mergeCell ref="A22:F22"/>
    <mergeCell ref="A23:B23"/>
    <mergeCell ref="C24:F24"/>
    <mergeCell ref="A24:B24"/>
    <mergeCell ref="A25:A26"/>
    <mergeCell ref="B25:C26"/>
    <mergeCell ref="A1:F1"/>
    <mergeCell ref="G1:I1"/>
    <mergeCell ref="A2:B2"/>
    <mergeCell ref="A4:A5"/>
    <mergeCell ref="B4:C5"/>
    <mergeCell ref="D4:D5"/>
    <mergeCell ref="E4:G4"/>
    <mergeCell ref="H4:J4"/>
    <mergeCell ref="C3:F3"/>
    <mergeCell ref="A3:B3"/>
    <mergeCell ref="C12:F12"/>
    <mergeCell ref="A12:B12"/>
    <mergeCell ref="D25:D26"/>
    <mergeCell ref="E25:G25"/>
    <mergeCell ref="B6:C6"/>
    <mergeCell ref="B7:C7"/>
    <mergeCell ref="B8:C8"/>
    <mergeCell ref="A11:B11"/>
    <mergeCell ref="A13:A14"/>
    <mergeCell ref="B13:C14"/>
    <mergeCell ref="A10:F10"/>
    <mergeCell ref="E13:G13"/>
    <mergeCell ref="H25:J25"/>
    <mergeCell ref="B27:C27"/>
    <mergeCell ref="D13:D14"/>
    <mergeCell ref="B19:C19"/>
    <mergeCell ref="B18:C18"/>
    <mergeCell ref="G22:I22"/>
    <mergeCell ref="B15:C15"/>
    <mergeCell ref="B16:C16"/>
  </mergeCells>
  <pageMargins left="0.70866141732283472" right="0.70866141732283472" top="0.19685039370078741" bottom="0.19685039370078741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selection activeCell="J29" sqref="J29"/>
    </sheetView>
  </sheetViews>
  <sheetFormatPr defaultRowHeight="15" x14ac:dyDescent="0.25"/>
  <cols>
    <col min="2" max="2" width="14.85546875" customWidth="1"/>
    <col min="3" max="3" width="18" customWidth="1"/>
    <col min="4" max="4" width="11.28515625" customWidth="1"/>
    <col min="5" max="5" width="12.42578125" customWidth="1"/>
    <col min="6" max="7" width="12.28515625" customWidth="1"/>
    <col min="8" max="8" width="13.5703125" customWidth="1"/>
    <col min="9" max="9" width="13.42578125" customWidth="1"/>
    <col min="10" max="10" width="13.28515625" customWidth="1"/>
  </cols>
  <sheetData>
    <row r="1" spans="1:10" ht="17.25" customHeight="1" x14ac:dyDescent="0.25">
      <c r="A1" s="106" t="s">
        <v>86</v>
      </c>
      <c r="B1" s="106"/>
      <c r="C1" s="106"/>
      <c r="D1" s="106"/>
      <c r="E1" s="106"/>
      <c r="F1" s="106"/>
    </row>
    <row r="2" spans="1:10" ht="17.25" customHeight="1" x14ac:dyDescent="0.25">
      <c r="A2" s="107" t="s">
        <v>12</v>
      </c>
      <c r="B2" s="107"/>
      <c r="C2" s="27" t="s">
        <v>76</v>
      </c>
      <c r="D2" s="27"/>
      <c r="E2" s="27"/>
      <c r="F2" s="71"/>
    </row>
    <row r="3" spans="1:10" ht="32.25" customHeight="1" x14ac:dyDescent="0.25">
      <c r="A3" s="125" t="s">
        <v>75</v>
      </c>
      <c r="B3" s="126"/>
      <c r="C3" s="126"/>
      <c r="D3" s="126"/>
      <c r="E3" s="126"/>
      <c r="F3" s="126"/>
      <c r="G3" s="126"/>
    </row>
    <row r="4" spans="1:10" x14ac:dyDescent="0.25">
      <c r="A4" s="108" t="s">
        <v>6</v>
      </c>
      <c r="B4" s="110" t="s">
        <v>0</v>
      </c>
      <c r="C4" s="111"/>
      <c r="D4" s="108" t="s">
        <v>92</v>
      </c>
      <c r="E4" s="98" t="s">
        <v>20</v>
      </c>
      <c r="F4" s="99"/>
      <c r="G4" s="100"/>
    </row>
    <row r="5" spans="1:10" ht="28.5" customHeight="1" x14ac:dyDescent="0.25">
      <c r="A5" s="109"/>
      <c r="B5" s="112"/>
      <c r="C5" s="113"/>
      <c r="D5" s="109"/>
      <c r="E5" s="72" t="s">
        <v>40</v>
      </c>
      <c r="F5" s="43" t="s">
        <v>41</v>
      </c>
      <c r="G5" s="43" t="s">
        <v>42</v>
      </c>
    </row>
    <row r="6" spans="1:10" x14ac:dyDescent="0.25">
      <c r="A6" s="28">
        <v>1</v>
      </c>
      <c r="B6" s="101">
        <v>2</v>
      </c>
      <c r="C6" s="102"/>
      <c r="D6" s="28">
        <v>3</v>
      </c>
      <c r="E6" s="72">
        <v>4</v>
      </c>
      <c r="F6" s="72">
        <v>5</v>
      </c>
      <c r="G6" s="43">
        <v>6</v>
      </c>
    </row>
    <row r="7" spans="1:10" x14ac:dyDescent="0.25">
      <c r="A7" s="30" t="s">
        <v>7</v>
      </c>
      <c r="B7" s="103" t="s">
        <v>77</v>
      </c>
      <c r="C7" s="104"/>
      <c r="D7" s="51">
        <v>9</v>
      </c>
      <c r="E7" s="50">
        <v>63000</v>
      </c>
      <c r="F7" s="50">
        <v>63000</v>
      </c>
      <c r="G7" s="12">
        <v>63000</v>
      </c>
    </row>
    <row r="8" spans="1:10" x14ac:dyDescent="0.25">
      <c r="A8" s="20"/>
      <c r="B8" s="101" t="s">
        <v>5</v>
      </c>
      <c r="C8" s="102"/>
      <c r="D8" s="44" t="s">
        <v>15</v>
      </c>
      <c r="E8" s="49">
        <f>SUM(E7:E7)</f>
        <v>63000</v>
      </c>
      <c r="F8" s="49">
        <f>SUM(F7:F7)</f>
        <v>63000</v>
      </c>
      <c r="G8" s="25">
        <f>SUM(G7:G7)</f>
        <v>63000</v>
      </c>
    </row>
    <row r="9" spans="1:10" x14ac:dyDescent="0.25">
      <c r="A9" s="57"/>
      <c r="B9" s="58"/>
      <c r="C9" s="58"/>
      <c r="D9" s="59"/>
      <c r="E9" s="60"/>
      <c r="F9" s="60"/>
      <c r="G9" s="60"/>
    </row>
    <row r="10" spans="1:10" x14ac:dyDescent="0.25">
      <c r="A10" s="57"/>
      <c r="B10" s="58"/>
      <c r="C10" s="58"/>
      <c r="D10" s="59"/>
      <c r="E10" s="60"/>
      <c r="F10" s="60"/>
      <c r="G10" s="60"/>
    </row>
    <row r="11" spans="1:10" x14ac:dyDescent="0.25">
      <c r="A11" s="106" t="s">
        <v>86</v>
      </c>
      <c r="B11" s="106"/>
      <c r="C11" s="106"/>
      <c r="D11" s="106"/>
      <c r="E11" s="106"/>
      <c r="F11" s="106"/>
      <c r="G11" s="60"/>
    </row>
    <row r="12" spans="1:10" x14ac:dyDescent="0.25">
      <c r="A12" s="107" t="s">
        <v>12</v>
      </c>
      <c r="B12" s="107"/>
      <c r="C12" s="27" t="s">
        <v>73</v>
      </c>
      <c r="D12" s="64"/>
      <c r="E12" s="64"/>
      <c r="F12" s="64"/>
      <c r="G12" s="60"/>
    </row>
    <row r="13" spans="1:10" ht="28.5" customHeight="1" x14ac:dyDescent="0.25">
      <c r="A13" s="125" t="s">
        <v>75</v>
      </c>
      <c r="B13" s="126"/>
      <c r="C13" s="126"/>
      <c r="D13" s="126"/>
      <c r="E13" s="126"/>
      <c r="F13" s="126"/>
      <c r="G13" s="126"/>
    </row>
    <row r="14" spans="1:10" ht="19.5" hidden="1" customHeight="1" x14ac:dyDescent="0.25">
      <c r="A14" s="107" t="s">
        <v>12</v>
      </c>
      <c r="B14" s="107"/>
      <c r="C14" s="27" t="s">
        <v>53</v>
      </c>
      <c r="D14" s="27"/>
      <c r="E14" s="27"/>
      <c r="F14" s="65"/>
    </row>
    <row r="15" spans="1:10" ht="15" hidden="1" customHeight="1" x14ac:dyDescent="0.25">
      <c r="A15" s="108" t="s">
        <v>6</v>
      </c>
      <c r="B15" s="110" t="s">
        <v>0</v>
      </c>
      <c r="C15" s="111"/>
      <c r="D15" s="108" t="s">
        <v>92</v>
      </c>
      <c r="E15" s="110" t="s">
        <v>56</v>
      </c>
      <c r="F15" s="114"/>
      <c r="G15" s="111"/>
      <c r="H15" s="98" t="s">
        <v>57</v>
      </c>
      <c r="I15" s="99"/>
      <c r="J15" s="100"/>
    </row>
    <row r="16" spans="1:10" ht="41.25" customHeight="1" x14ac:dyDescent="0.25">
      <c r="A16" s="109"/>
      <c r="B16" s="112"/>
      <c r="C16" s="113"/>
      <c r="D16" s="109"/>
      <c r="E16" s="66" t="s">
        <v>41</v>
      </c>
      <c r="F16" s="43" t="s">
        <v>42</v>
      </c>
      <c r="G16" s="43" t="s">
        <v>94</v>
      </c>
      <c r="H16" s="66" t="s">
        <v>41</v>
      </c>
      <c r="I16" s="43" t="s">
        <v>42</v>
      </c>
      <c r="J16" s="43" t="s">
        <v>94</v>
      </c>
    </row>
    <row r="17" spans="1:10" x14ac:dyDescent="0.25">
      <c r="A17" s="28">
        <v>1</v>
      </c>
      <c r="B17" s="101">
        <v>2</v>
      </c>
      <c r="C17" s="102"/>
      <c r="D17" s="28">
        <v>3</v>
      </c>
      <c r="E17" s="28">
        <v>4</v>
      </c>
      <c r="F17" s="28">
        <v>5</v>
      </c>
      <c r="G17" s="28">
        <v>6</v>
      </c>
      <c r="H17" s="66">
        <v>7</v>
      </c>
      <c r="I17" s="66">
        <v>8</v>
      </c>
      <c r="J17" s="43">
        <v>9</v>
      </c>
    </row>
    <row r="18" spans="1:10" ht="32.25" customHeight="1" x14ac:dyDescent="0.25">
      <c r="A18" s="28">
        <v>1</v>
      </c>
      <c r="B18" s="103" t="s">
        <v>91</v>
      </c>
      <c r="C18" s="104"/>
      <c r="D18" s="28">
        <v>40</v>
      </c>
      <c r="E18" s="80">
        <v>18445</v>
      </c>
      <c r="F18" s="80">
        <v>18445</v>
      </c>
      <c r="G18" s="80">
        <v>18445</v>
      </c>
      <c r="H18" s="69">
        <f>E18*D18</f>
        <v>737800</v>
      </c>
      <c r="I18" s="69">
        <f>F18*D18</f>
        <v>737800</v>
      </c>
      <c r="J18" s="70">
        <f>G18*D18</f>
        <v>737800</v>
      </c>
    </row>
    <row r="19" spans="1:10" ht="43.5" customHeight="1" x14ac:dyDescent="0.25">
      <c r="A19" s="30" t="s">
        <v>8</v>
      </c>
      <c r="B19" s="103" t="s">
        <v>54</v>
      </c>
      <c r="C19" s="104"/>
      <c r="D19" s="68">
        <v>11</v>
      </c>
      <c r="E19" s="52">
        <v>14342</v>
      </c>
      <c r="F19" s="52">
        <v>14342</v>
      </c>
      <c r="G19" s="52">
        <v>14342</v>
      </c>
      <c r="H19" s="50">
        <f>D19*E19</f>
        <v>157762</v>
      </c>
      <c r="I19" s="50">
        <f>D19*F19</f>
        <v>157762</v>
      </c>
      <c r="J19" s="12">
        <f>D19*G19</f>
        <v>157762</v>
      </c>
    </row>
    <row r="20" spans="1:10" x14ac:dyDescent="0.25">
      <c r="A20" s="20"/>
      <c r="B20" s="101" t="s">
        <v>5</v>
      </c>
      <c r="C20" s="102"/>
      <c r="D20" s="44" t="s">
        <v>15</v>
      </c>
      <c r="E20" s="44" t="s">
        <v>15</v>
      </c>
      <c r="F20" s="44" t="s">
        <v>15</v>
      </c>
      <c r="G20" s="44" t="s">
        <v>15</v>
      </c>
      <c r="H20" s="49">
        <f>SUM(H18:H19)</f>
        <v>895562</v>
      </c>
      <c r="I20" s="49">
        <f>SUM(I18:I19)</f>
        <v>895562</v>
      </c>
      <c r="J20" s="25">
        <f>SUM(J18:J19)</f>
        <v>895562</v>
      </c>
    </row>
    <row r="21" spans="1:10" ht="16.5" customHeight="1" x14ac:dyDescent="0.25"/>
    <row r="22" spans="1:10" ht="17.25" customHeight="1" x14ac:dyDescent="0.25">
      <c r="A22" s="106" t="s">
        <v>86</v>
      </c>
      <c r="B22" s="106"/>
      <c r="C22" s="106"/>
      <c r="D22" s="106"/>
      <c r="E22" s="106"/>
      <c r="F22" s="106"/>
    </row>
    <row r="23" spans="1:10" ht="17.25" customHeight="1" x14ac:dyDescent="0.25">
      <c r="A23" s="107" t="s">
        <v>12</v>
      </c>
      <c r="B23" s="107"/>
      <c r="C23" s="27" t="s">
        <v>78</v>
      </c>
      <c r="D23" s="27"/>
      <c r="E23" s="27"/>
      <c r="F23" s="64"/>
    </row>
    <row r="24" spans="1:10" ht="32.25" customHeight="1" x14ac:dyDescent="0.25">
      <c r="A24" s="125" t="s">
        <v>75</v>
      </c>
      <c r="B24" s="126"/>
      <c r="C24" s="126"/>
      <c r="D24" s="126"/>
      <c r="E24" s="126"/>
      <c r="F24" s="126"/>
      <c r="G24" s="126"/>
    </row>
    <row r="25" spans="1:10" x14ac:dyDescent="0.25">
      <c r="A25" s="108" t="s">
        <v>6</v>
      </c>
      <c r="B25" s="110" t="s">
        <v>0</v>
      </c>
      <c r="C25" s="111"/>
      <c r="D25" s="108" t="s">
        <v>21</v>
      </c>
      <c r="E25" s="98" t="s">
        <v>20</v>
      </c>
      <c r="F25" s="99"/>
      <c r="G25" s="100"/>
    </row>
    <row r="26" spans="1:10" x14ac:dyDescent="0.25">
      <c r="A26" s="109"/>
      <c r="B26" s="112"/>
      <c r="C26" s="113"/>
      <c r="D26" s="109"/>
      <c r="E26" s="66" t="s">
        <v>41</v>
      </c>
      <c r="F26" s="43" t="s">
        <v>42</v>
      </c>
      <c r="G26" s="43" t="s">
        <v>94</v>
      </c>
    </row>
    <row r="27" spans="1:10" x14ac:dyDescent="0.25">
      <c r="A27" s="28">
        <v>1</v>
      </c>
      <c r="B27" s="101">
        <v>2</v>
      </c>
      <c r="C27" s="102"/>
      <c r="D27" s="28">
        <v>3</v>
      </c>
      <c r="E27" s="66">
        <v>4</v>
      </c>
      <c r="F27" s="66">
        <v>5</v>
      </c>
      <c r="G27" s="43">
        <v>6</v>
      </c>
    </row>
    <row r="28" spans="1:10" ht="42" customHeight="1" x14ac:dyDescent="0.25">
      <c r="A28" s="30" t="s">
        <v>7</v>
      </c>
      <c r="B28" s="103" t="s">
        <v>109</v>
      </c>
      <c r="C28" s="104"/>
      <c r="D28" s="51">
        <v>2</v>
      </c>
      <c r="E28" s="50">
        <v>47138</v>
      </c>
      <c r="F28" s="50">
        <v>47138</v>
      </c>
      <c r="G28" s="12">
        <v>47138</v>
      </c>
      <c r="I28" s="74"/>
    </row>
    <row r="29" spans="1:10" x14ac:dyDescent="0.25">
      <c r="A29" s="20"/>
      <c r="B29" s="101" t="s">
        <v>5</v>
      </c>
      <c r="C29" s="102"/>
      <c r="D29" s="44" t="s">
        <v>15</v>
      </c>
      <c r="E29" s="49">
        <f>SUM(E28:E28)</f>
        <v>47138</v>
      </c>
      <c r="F29" s="49">
        <f>SUM(F28:F28)</f>
        <v>47138</v>
      </c>
      <c r="G29" s="25">
        <f>SUM(G28:G28)</f>
        <v>47138</v>
      </c>
    </row>
  </sheetData>
  <mergeCells count="33">
    <mergeCell ref="B6:C6"/>
    <mergeCell ref="B7:C7"/>
    <mergeCell ref="B8:C8"/>
    <mergeCell ref="E15:G15"/>
    <mergeCell ref="A1:F1"/>
    <mergeCell ref="A2:B2"/>
    <mergeCell ref="A3:G3"/>
    <mergeCell ref="A4:A5"/>
    <mergeCell ref="B4:C5"/>
    <mergeCell ref="D4:D5"/>
    <mergeCell ref="E4:G4"/>
    <mergeCell ref="H15:J15"/>
    <mergeCell ref="B17:C17"/>
    <mergeCell ref="A11:F11"/>
    <mergeCell ref="A12:B12"/>
    <mergeCell ref="A14:B14"/>
    <mergeCell ref="A13:G13"/>
    <mergeCell ref="B19:C19"/>
    <mergeCell ref="B20:C20"/>
    <mergeCell ref="A15:A16"/>
    <mergeCell ref="B15:C16"/>
    <mergeCell ref="D15:D16"/>
    <mergeCell ref="B18:C18"/>
    <mergeCell ref="B27:C27"/>
    <mergeCell ref="B28:C28"/>
    <mergeCell ref="B29:C29"/>
    <mergeCell ref="A22:F22"/>
    <mergeCell ref="A23:B23"/>
    <mergeCell ref="A24:G24"/>
    <mergeCell ref="A25:A26"/>
    <mergeCell ref="B25:C26"/>
    <mergeCell ref="D25:D26"/>
    <mergeCell ref="E25:G25"/>
  </mergeCells>
  <pageMargins left="0.70866141732283472" right="0.70866141732283472" top="0.19685039370078741" bottom="0.19685039370078741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244 местный</vt:lpstr>
      <vt:lpstr>244 субв</vt:lpstr>
      <vt:lpstr>244 собст</vt:lpstr>
      <vt:lpstr>'244 местный'!Область_печати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2020-12-21T05:07:00Z</dcterms:modified>
</cp:coreProperties>
</file>